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ss\Desktop\Потенциал +\"/>
    </mc:Choice>
  </mc:AlternateContent>
  <bookViews>
    <workbookView xWindow="0" yWindow="0" windowWidth="21570" windowHeight="7845" firstSheet="3" activeTab="7"/>
  </bookViews>
  <sheets>
    <sheet name="Пр.1_СИБЭКО 2022" sheetId="1" r:id="rId1"/>
    <sheet name="Пр.2_НТСК 2022" sheetId="2" r:id="rId2"/>
    <sheet name="Пр.3_СИБЭКО 2023" sheetId="3" r:id="rId3"/>
    <sheet name="Пр.4_НТСК 2023" sheetId="4" r:id="rId4"/>
    <sheet name="Пр.5_СИБЭКО ремонты" sheetId="5" r:id="rId5"/>
    <sheet name="Пр.6_прочие ЕТО 2022 Схема" sheetId="6" r:id="rId6"/>
    <sheet name="Пр.7_прочие ЕТО 2023 Схема" sheetId="8" r:id="rId7"/>
    <sheet name="Пр.8_прочие ЕТО_ремонты" sheetId="7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7" l="1"/>
  <c r="O12" i="8" l="1"/>
  <c r="M12" i="8" s="1"/>
  <c r="M15" i="8"/>
  <c r="M13" i="6"/>
  <c r="M18" i="8"/>
  <c r="AG16" i="8"/>
  <c r="AF16" i="8"/>
  <c r="S16" i="8"/>
  <c r="AF17" i="8"/>
  <c r="AG17" i="8"/>
  <c r="Y17" i="8"/>
  <c r="S17" i="8"/>
  <c r="M17" i="8"/>
  <c r="AF14" i="8"/>
  <c r="AD18" i="8"/>
  <c r="S18" i="8"/>
  <c r="O18" i="8"/>
  <c r="AD15" i="8"/>
  <c r="S15" i="8"/>
  <c r="O15" i="8"/>
  <c r="AD14" i="8"/>
  <c r="S14" i="8"/>
  <c r="AF13" i="8"/>
  <c r="AD13" i="8"/>
  <c r="S13" i="8"/>
  <c r="AB13" i="8"/>
  <c r="M13" i="8"/>
  <c r="AI16" i="8" l="1"/>
  <c r="AD13" i="6" l="1"/>
  <c r="D13" i="6"/>
  <c r="E13" i="6" l="1"/>
  <c r="P7" i="7"/>
  <c r="AB17" i="8"/>
  <c r="Q14" i="8"/>
  <c r="U14" i="8" s="1"/>
  <c r="V14" i="8" s="1"/>
  <c r="Y14" i="8" s="1"/>
  <c r="Z14" i="8" s="1"/>
  <c r="Q15" i="8"/>
  <c r="U15" i="8" s="1"/>
  <c r="V15" i="8" s="1"/>
  <c r="Y15" i="8" s="1"/>
  <c r="Q16" i="8"/>
  <c r="U16" i="8" s="1"/>
  <c r="V16" i="8" s="1"/>
  <c r="Z16" i="8" s="1"/>
  <c r="Q17" i="8"/>
  <c r="U17" i="8" s="1"/>
  <c r="V17" i="8" s="1"/>
  <c r="Z17" i="8" s="1"/>
  <c r="Q18" i="8"/>
  <c r="U18" i="8" s="1"/>
  <c r="V18" i="8" s="1"/>
  <c r="Y18" i="8" s="1"/>
  <c r="Q13" i="8"/>
  <c r="U13" i="8" s="1"/>
  <c r="V13" i="8" s="1"/>
  <c r="Y13" i="8" s="1"/>
  <c r="Z13" i="8" s="1"/>
  <c r="Q12" i="8"/>
  <c r="U12" i="8" s="1"/>
  <c r="AB12" i="8" s="1"/>
  <c r="AF12" i="8" s="1"/>
  <c r="AD14" i="6"/>
  <c r="AH14" i="6" s="1"/>
  <c r="AH12" i="6"/>
  <c r="AH13" i="6"/>
  <c r="AA24" i="6"/>
  <c r="V23" i="6"/>
  <c r="Z23" i="6" s="1"/>
  <c r="AA23" i="6" s="1"/>
  <c r="U22" i="6"/>
  <c r="V22" i="6" s="1"/>
  <c r="Z22" i="6" s="1"/>
  <c r="AA22" i="6" s="1"/>
  <c r="Q12" i="6"/>
  <c r="U12" i="6" s="1"/>
  <c r="V12" i="6" s="1"/>
  <c r="Z12" i="6" s="1"/>
  <c r="AA12" i="6" s="1"/>
  <c r="Q13" i="6"/>
  <c r="U13" i="6" s="1"/>
  <c r="V13" i="6" s="1"/>
  <c r="Z13" i="6" s="1"/>
  <c r="AA13" i="6" s="1"/>
  <c r="Q14" i="6"/>
  <c r="U14" i="6" s="1"/>
  <c r="V14" i="6" s="1"/>
  <c r="Z14" i="6" s="1"/>
  <c r="AA14" i="6" s="1"/>
  <c r="D14" i="6"/>
  <c r="Z15" i="8" l="1"/>
  <c r="AB15" i="8"/>
  <c r="AF15" i="8" s="1"/>
  <c r="Z18" i="8"/>
  <c r="AB18" i="8"/>
  <c r="AF18" i="8" s="1"/>
  <c r="V12" i="8"/>
  <c r="Y12" i="8"/>
  <c r="Z12" i="8" s="1"/>
  <c r="L6" i="8"/>
  <c r="K6" i="8"/>
  <c r="L6" i="6" l="1"/>
  <c r="K6" i="6"/>
  <c r="L6" i="1" l="1"/>
  <c r="K6" i="1"/>
  <c r="L6" i="2"/>
  <c r="K6" i="2"/>
  <c r="L6" i="3"/>
  <c r="K6" i="3"/>
  <c r="L6" i="4" l="1"/>
  <c r="K6" i="4"/>
</calcChain>
</file>

<file path=xl/sharedStrings.xml><?xml version="1.0" encoding="utf-8"?>
<sst xmlns="http://schemas.openxmlformats.org/spreadsheetml/2006/main" count="614" uniqueCount="222">
  <si>
    <t>Приложение 1</t>
  </si>
  <si>
    <t>СИБЭКО 2022</t>
  </si>
  <si>
    <t>Информация о выполнении АО "СИБЭКО" мероприятий по строительству, реконструкции и (или) модернизации объектов теплоснабжения, необходимых для развития, повышения надёжности и энергетической эффективности систем теплоснабжения, предусмотренных действующей схемой теплоснабжения г. Новосибирска  за 2022 год</t>
  </si>
  <si>
    <t>№ п/п</t>
  </si>
  <si>
    <t>Наименование мероприятия (объекта), подробное описание конкретного мероприятия</t>
  </si>
  <si>
    <t>Место расположения объекта</t>
  </si>
  <si>
    <t>Годы реализации мероприятия, План/Факт</t>
  </si>
  <si>
    <r>
      <t xml:space="preserve">Объем работ, План (протяженность и диаметр, единицы и др.) </t>
    </r>
    <r>
      <rPr>
        <b/>
        <sz val="14"/>
        <color theme="1"/>
        <rFont val="Times New Roman"/>
        <family val="1"/>
        <charset val="204"/>
      </rPr>
      <t>в целом по мероаприятию</t>
    </r>
  </si>
  <si>
    <t xml:space="preserve">Объем работ, План 2023 (протяженность и диаметр, единицы и др.) </t>
  </si>
  <si>
    <t>Объем работ, Факт 2023 (протяженность и диаметр, единицы и др.)</t>
  </si>
  <si>
    <t xml:space="preserve">Способ проведения работ при реализации мероприятий (подрядный/хозспособ) </t>
  </si>
  <si>
    <t>Наименование подрядчика, реквизиты договора</t>
  </si>
  <si>
    <r>
      <t xml:space="preserve">Общая (фактическая) стоимость выполненных мероприятий, согласно актам выполненных работ </t>
    </r>
    <r>
      <rPr>
        <b/>
        <sz val="14"/>
        <color theme="1"/>
        <rFont val="Times New Roman"/>
        <family val="1"/>
        <charset val="204"/>
      </rPr>
      <t xml:space="preserve">нарастающим итогом </t>
    </r>
    <r>
      <rPr>
        <sz val="14"/>
        <color theme="1"/>
        <rFont val="Times New Roman"/>
        <family val="1"/>
        <charset val="204"/>
      </rPr>
      <t>с начала реализации мероприятия по 2023 год включительно, тыс.руб. с НДС</t>
    </r>
  </si>
  <si>
    <t>% выполнения в текущем году к общей стоимости проекта/ % выполнения нарастающим итогом с начала реализации проекта к общей стоимости проекта</t>
  </si>
  <si>
    <t xml:space="preserve">Выполнение мероприятия в текущем году выполнено/перенесено на 2024 год </t>
  </si>
  <si>
    <t>Остаток 
стоимости невыполненных работ на 31.12, тыс.руб. с НДС</t>
  </si>
  <si>
    <t>Пояснения о причинах невыполнения</t>
  </si>
  <si>
    <t>Всего</t>
  </si>
  <si>
    <t>План</t>
  </si>
  <si>
    <t>Факт</t>
  </si>
  <si>
    <t>факт</t>
  </si>
  <si>
    <t>в том числе по источникам</t>
  </si>
  <si>
    <t>всего</t>
  </si>
  <si>
    <t xml:space="preserve">в том числе </t>
  </si>
  <si>
    <t>Собственные средства организации, полученные от реализации тепловой энергии</t>
  </si>
  <si>
    <t>Собственные средства организации, за счет прочих видов деятельности</t>
  </si>
  <si>
    <t>заёмные средства, указать какие</t>
  </si>
  <si>
    <t>средства полученные от реализации тепловой энергии</t>
  </si>
  <si>
    <t>ПИР</t>
  </si>
  <si>
    <t>СМР</t>
  </si>
  <si>
    <t>прочие работы, в том числе благоустройство</t>
  </si>
  <si>
    <t xml:space="preserve">1. </t>
  </si>
  <si>
    <t xml:space="preserve">Повышение надежности систем теплоснабжения города (техническое перевооружение, реконструкция магистральных и внутриквартальных тепловых сетей, ЦТП, ПНС, строительство резервирующих трубопроводов- перемычек)
</t>
  </si>
  <si>
    <t>1.1.</t>
  </si>
  <si>
    <t xml:space="preserve">Техническое перевооружение магистральной тепловой сети по ул. Троллейная от ТК1008-1 до ТК1009
</t>
  </si>
  <si>
    <t>1.2.</t>
  </si>
  <si>
    <t xml:space="preserve">Техническое перевооружение магистральной тепловой сети от ТК623 до ПНС-1 под Коммунальным мостом (трубопровод Т-3)
</t>
  </si>
  <si>
    <t>1.3.</t>
  </si>
  <si>
    <t xml:space="preserve">Техническое перевооружение магистральной тепловой сети по ул.Троллейная от ТК1016 до ТК1017
</t>
  </si>
  <si>
    <t>1.4.</t>
  </si>
  <si>
    <t xml:space="preserve">Техническое перевооружение магистральной тепловой сети по ул.Ватутина от ТК_508А-1 до ТК_511-1 2Ду700мм ориентировочной
протяженостью 444 м
</t>
  </si>
  <si>
    <t>1.5.</t>
  </si>
  <si>
    <t xml:space="preserve">Техническое перевооружение магистральной тепловой сети по ул.Тульская от ТК_828 до ТК_830 2Ду800мм ориентировочной протяженностью 426 м
</t>
  </si>
  <si>
    <t>1.6.</t>
  </si>
  <si>
    <t xml:space="preserve">Техническое перевооружение магистральной тепловой сети по ул.Котовского от Павильона 1 до ТК_702 2Ду700мм ориентировочной
протяженностью 769 м
</t>
  </si>
  <si>
    <t>1.7.</t>
  </si>
  <si>
    <t xml:space="preserve">Техническое перевооружение магистральной тепловой сети по ул.Серебренниковская от ТК117 до ТК121А 2Ду700мм ориентировочной протяженностью 555 м
</t>
  </si>
  <si>
    <t>Прочие мероприятия. Указать конкретные мероприятия (сметной стоимостью более 500 тыс.руб.). Мероприятия сметной стоимостью менее 500 тыс.руб. отразить суммарно</t>
  </si>
  <si>
    <t xml:space="preserve">Реконструкция (техническое перевооружение) теплофикационных установок и внутристанционных трубопроводов
сетевой воды
</t>
  </si>
  <si>
    <t xml:space="preserve">Экологические проекты на ТЭЦ г. Новосибирска (ГЗУ, дымовые трубы, электрофильтра и
т.д.):
</t>
  </si>
  <si>
    <t>3.1.</t>
  </si>
  <si>
    <t>Реализация экологических проектов на ТЭЦ-4</t>
  </si>
  <si>
    <t>Приложение 2</t>
  </si>
  <si>
    <t>НТСК 2022</t>
  </si>
  <si>
    <t>Информация о выполнении ООО "НТСК" мероприятий по строительству, реконструкции и (или) модернизации объектов теплоснабжения, необходимых для развития, повышения 
надёжности и энергетической эффективности систем теплоснабжения, предусмотренных действующей схемой теплоснабжения г. Новосибирска  за 2022 год</t>
  </si>
  <si>
    <t>в том числе</t>
  </si>
  <si>
    <t>ППК  "ФРТ"</t>
  </si>
  <si>
    <t xml:space="preserve">Техническое перевооружение магистральной тепловой сети по ул. Автогенная от ТК0304
до ТК0304А
</t>
  </si>
  <si>
    <t xml:space="preserve">Техническое перевооружение магистральной тепловой сети по ул. Писарева от ОП1132А до ТК1133
</t>
  </si>
  <si>
    <t xml:space="preserve">Техническое перевооружение магистральной тепловой сети по ул.С.Шамшиных от ТК_129-24А до Павильона 4 2Ду500мм  риентировочной протяженностью 692 м
</t>
  </si>
  <si>
    <t xml:space="preserve">Реконструкция тепловых сетей с целью снижения аварийности (ФНБ)
</t>
  </si>
  <si>
    <t>1.4.1.</t>
  </si>
  <si>
    <t xml:space="preserve">Реконструкция тепловой сети по ул. Связистов от ТК1501 до ТК1506 
</t>
  </si>
  <si>
    <t>1.4.2.</t>
  </si>
  <si>
    <t xml:space="preserve">Реконструкция тепловой сети по ул. Революции от ТК212 до ТК501
</t>
  </si>
  <si>
    <t>1.4.3.</t>
  </si>
  <si>
    <t xml:space="preserve">Реконструкция тепловой сети по ул. Дачная от ТК1146 до ТК1148А
</t>
  </si>
  <si>
    <t>1.4.4.</t>
  </si>
  <si>
    <t xml:space="preserve">Реконструкция тепловой сети по ул. Широкая от ТК1001-12 до ТК1500
</t>
  </si>
  <si>
    <t xml:space="preserve">Реконструкция тепловой сети 2Ду800 мм, длиной ориентировочно 550 м по улице Автогенная от ТК-0309 до ТК-
0312, с перекладкой на 2Ду1000
</t>
  </si>
  <si>
    <t xml:space="preserve">Техническое перевооружение (реконструкция) иных тепловых сетей переменного диаметра
</t>
  </si>
  <si>
    <t>3.2.</t>
  </si>
  <si>
    <t xml:space="preserve">Реконструкция тепловой сети 2Ду400 мм, длиной ориентировочно 815 м по улице Б.Богаткова от ТК-0309 до ТК-
0312, с перекладкой на 2Ду1000
</t>
  </si>
  <si>
    <t xml:space="preserve">Прочие мероприятия </t>
  </si>
  <si>
    <t>Указать конкретные мероприятия (сметной стоимостью более 500 тыс.руб.). Мероприятия сметной стоимостью менее 500 тыс.руб. отразить суммарно</t>
  </si>
  <si>
    <t>Приложение 3</t>
  </si>
  <si>
    <t>СИБЭКО 2023</t>
  </si>
  <si>
    <t>Информация о выполнении АО "СИБЭКО" мероприятий по строительству, реконструкции и (или) модернизации объектов теплоснабжения, необходимых для развития, повышения надёжности и энергетической эффективности систем теплоснабжения, предусмотренных действующей схемой теплоснабжения г. Новосибирска  за 2023 год</t>
  </si>
  <si>
    <t xml:space="preserve">1.8. </t>
  </si>
  <si>
    <t xml:space="preserve">Экологические проекты на ТЭЦ г. Новосибирска (ГЗУ, дымовые трубы, электрофильтры и
т.д.):
</t>
  </si>
  <si>
    <t>Реализация экологических проектов на ТЭЦ-2</t>
  </si>
  <si>
    <t>Реализация экологических проектов на ТЭЦ-3</t>
  </si>
  <si>
    <t>3.3.</t>
  </si>
  <si>
    <t>4.</t>
  </si>
  <si>
    <t>Приложение 4</t>
  </si>
  <si>
    <t>НТСК 2023</t>
  </si>
  <si>
    <t>Информация о выполнении ООО "НТСК" мероприятий по строительству, реконструкции и (или) модернизации объектов теплоснабжения, необходимых для развития, повышения 
надёжности и энергетической эффективности систем теплоснабжения, предусмотренных действующей схемой теплоснабжения г. Новосибирска  за 2023 год</t>
  </si>
  <si>
    <t xml:space="preserve">Мероприятия, реализуемые в рамках заключенного Концессионного соглашения № 21 </t>
  </si>
  <si>
    <t>Переключение потребителей котельной №8</t>
  </si>
  <si>
    <t>1.1.1.</t>
  </si>
  <si>
    <t xml:space="preserve">Строительство тепловой сети от ТК20-9 до здания ул. Волочаевская, 111 ориентировочной протяженностью 1180 м для переключения нагрузки котельной №8 на СЦТ от ТЭЦ- 5 (проект: "Тепловая сеть 2Ду70 мм от ТК 20-9 до ЛК №8 ул. Волочаевская, 111")
</t>
  </si>
  <si>
    <t>1.1.2.</t>
  </si>
  <si>
    <t xml:space="preserve">Устройство ИТП (переход со 130/70 на 95/70 (ЭУ) ул. Волочаевская, 111 для переключения нагрузки котельной №8 на СЦТ от ТЭЦ- 5 (проект: "Техническое перевооружение ИТП здания по ул. Волочаевская, 111")
</t>
  </si>
  <si>
    <t xml:space="preserve">1.2. </t>
  </si>
  <si>
    <t xml:space="preserve">Переключение потребителей котельной №11
</t>
  </si>
  <si>
    <t xml:space="preserve">1.2.1. </t>
  </si>
  <si>
    <t xml:space="preserve">Строительство тепловой сети от ТК_0706А до ЦТП ориентировочной протяженностью 2980 м для переключения нагрузки
котельной №11 на СЦТ от ТЭЦ-5
</t>
  </si>
  <si>
    <t xml:space="preserve">1.2.2. </t>
  </si>
  <si>
    <t xml:space="preserve">Устройство ЦТП ул.Техническая,19 с инженерными коммуникациями для переключения нагрузки
котельной №11 на СЦТ от ТЭЦ-5
</t>
  </si>
  <si>
    <t xml:space="preserve">1.3. </t>
  </si>
  <si>
    <t xml:space="preserve">Повышение надежности систем теплоснабжения города (техническое перевооружение, реконструкция муниципальных
магистральных и внутриквартальных тепловых сетей, ЦТП, ПНС а также мероприятия по изменению схем подключения потребителей)
</t>
  </si>
  <si>
    <t>1.3.1.</t>
  </si>
  <si>
    <t xml:space="preserve">Строительство ТС от ТК 2107Б (п) до ТК.2 (подъем), 2Ду200мм, протяженностью 710 м с целью отключения изношенной тепловой сети, проходящей по территории АО "ПО Север".
</t>
  </si>
  <si>
    <t>1.3.2.</t>
  </si>
  <si>
    <t xml:space="preserve">Установка систем частотного управления (СЧУ) на электродвигателях насосных агрегатов в ПНС-14, с целью повышения
энергоэффективности и энергосбережения
</t>
  </si>
  <si>
    <t>1.3.3.</t>
  </si>
  <si>
    <t xml:space="preserve">Техническое перевооружение и реконструкция муниципальных магистральных тепловых сетей переменного диаметра (по условиям заключаемого концессионного соглашения перечень конкретных участков тепловых сетей будет разрабатываться и согласовываться концедентом в сроки, установленные КС, в год, предшествующий планируемому)
</t>
  </si>
  <si>
    <r>
      <t xml:space="preserve">Указать конкретные мероприятия (сметной стоимостью более 500 тыс.руб.). Мероприятия сметной стоимостью менее 500 тыс.руб. отразить суммарно. </t>
    </r>
    <r>
      <rPr>
        <b/>
        <i/>
        <sz val="14"/>
        <color theme="1"/>
        <rFont val="Times New Roman"/>
        <family val="1"/>
        <charset val="204"/>
      </rPr>
      <t>Представить в департамент  документы о планируемых к выполнению мероприятиях, согласованных с Концедентом</t>
    </r>
  </si>
  <si>
    <t>1.3.4.</t>
  </si>
  <si>
    <t>Техническое перевооружение и реконструкция муниципальных внутриквартальных тепловых сетей переменного диаметра (по условиям заключаемого концессионного соглашения перечень конкретных участков тепловых сетей будет разрабатываться и
согласовываться концедентом в сроки, установленные КС, в год, предшествующий планируемому)</t>
  </si>
  <si>
    <t>1.3.5.</t>
  </si>
  <si>
    <t>Реконструкция муниципальных ЦТП (в том числе с восстановлением линий циркуляции ГВС). По условиям заключаемого концессионного соглашения перечень конкретных мероприятий по ЦТП будет разрабатываться и согласовываться концедентом в сроки, установленные КС, в год, предшествующий планируемому.</t>
  </si>
  <si>
    <t>Прочие мероприятия</t>
  </si>
  <si>
    <t xml:space="preserve">2. </t>
  </si>
  <si>
    <t>2.1.</t>
  </si>
  <si>
    <t>2.2.</t>
  </si>
  <si>
    <t>2.3.</t>
  </si>
  <si>
    <t>2.4.</t>
  </si>
  <si>
    <t>2.4.1.</t>
  </si>
  <si>
    <t>2.4.2.</t>
  </si>
  <si>
    <t>2.4.3.</t>
  </si>
  <si>
    <t>2.4.4.</t>
  </si>
  <si>
    <t>4.1.</t>
  </si>
  <si>
    <t>4.2.</t>
  </si>
  <si>
    <t>4.3.</t>
  </si>
  <si>
    <t xml:space="preserve">4.3.1. </t>
  </si>
  <si>
    <t xml:space="preserve">5. </t>
  </si>
  <si>
    <t xml:space="preserve">Новое строительство тепловых сетей для обеспечения развития города
</t>
  </si>
  <si>
    <t>Информация о выполнении текущих и капитальных ремонтов  подрядным, хозяйственным способом  
на объектах ООО "СИБЭКО" в 2022-2023 годах (данные производственного и бухгалтерского учета)</t>
  </si>
  <si>
    <t xml:space="preserve">Объект текущего  (капитального ремонта), его наименование, 
адрес согласно Плану ремонтных работ (планово-предупредительные ремонты, аварийные ремонты) </t>
  </si>
  <si>
    <t>% износа объекта на 01.01.2024</t>
  </si>
  <si>
    <t>Вид ремонтных работ (плановый/ внеплановый), (текущий/капитальный/ аварийный)</t>
  </si>
  <si>
    <t>Характер выполняемых работ, характер повреждения</t>
  </si>
  <si>
    <t>Документ-основание
 проведения ремонта</t>
  </si>
  <si>
    <t>Способ проведения ремонтых работ (подрядный/ хозспособ)</t>
  </si>
  <si>
    <t>Плановый объем работ (протяженность и диаметр, единицы и др.)</t>
  </si>
  <si>
    <t>Фактически выполненный объем работ (протяженность и диаметр, единицы и др.)</t>
  </si>
  <si>
    <t>Планируемый период проведения</t>
  </si>
  <si>
    <t>Фактический период проведения</t>
  </si>
  <si>
    <t>Сметная (плановая ) стоимость
 мероприятия, тыс.руб. с НДС</t>
  </si>
  <si>
    <t>Фактическое финансирование работ, тыс.руб. с НДС</t>
  </si>
  <si>
    <t>Фактическая стоимость выполненных работ 
(согласно актам выполненных работ, актам приемки выполненных работ), тыс.руб. с НДС</t>
  </si>
  <si>
    <t>Выполнение ремонтных работ (выполнено/невыполнено)</t>
  </si>
  <si>
    <t>ИТОГО</t>
  </si>
  <si>
    <t>Объем работ, Факт 2022 (протяженность и диаметр, единицы и др.)</t>
  </si>
  <si>
    <r>
      <t xml:space="preserve">Общая (фактическая) стоимость выполненных мероприятий, согласно актам выполненных работ </t>
    </r>
    <r>
      <rPr>
        <b/>
        <sz val="14"/>
        <color theme="1"/>
        <rFont val="Times New Roman"/>
        <family val="1"/>
        <charset val="204"/>
      </rPr>
      <t xml:space="preserve">нарастающим итогом </t>
    </r>
    <r>
      <rPr>
        <sz val="14"/>
        <color theme="1"/>
        <rFont val="Times New Roman"/>
        <family val="1"/>
        <charset val="204"/>
      </rPr>
      <t>с начала реализации мероприятия по 2022 год включительно, тыс.руб. с НДС</t>
    </r>
  </si>
  <si>
    <t xml:space="preserve">Выполнение мероприятия в текущем году выполнено/перенесено на 2023 год </t>
  </si>
  <si>
    <t xml:space="preserve">Объем работ, План 2022 (протяженность и диаметр, единицы и др.) </t>
  </si>
  <si>
    <t>Финансирование мероприятия в 2022 году, тыс.руб. с НДС</t>
  </si>
  <si>
    <t>Финансирование мероприятия в 2023 году, тыс.руб. с НДС</t>
  </si>
  <si>
    <t>Общая плановая сметная стоимость проекта/мероприятия, тыс.руб. с НДС</t>
  </si>
  <si>
    <t xml:space="preserve">Плановая
стоимость выполнения работ в рамках реализации проекта/мероприятия на 2023 год, тыс.руб. с НДС </t>
  </si>
  <si>
    <t>Фактическая стоимость выполненных мероприятий, согласно актам о приёмке выполненных работ в 2023 году, тыс.руб. с НДС</t>
  </si>
  <si>
    <t xml:space="preserve">Плановая
стоимость выполнения работ в рамках реализации проекта/мероприятия на 2022 год, тыс.руб. с НДС </t>
  </si>
  <si>
    <t>Фактическая стоимость выполненных мероприятий, согласно актам о приёмке выполненных работ в 2022 году, тыс.руб. с НДС</t>
  </si>
  <si>
    <t>Информация о выполнении ЕТО мероприятий по строительству, реконструкции и (или) модернизации объектов теплоснабжения, необходимых для развития, повышения надёжности и энергетической эффективности систем теплоснабжения, предусмотренных действующей схемой теплоснабжения г. Новосибирска  за 2022 год</t>
  </si>
  <si>
    <t>Информация о выполнении текущих и капитальных ремонтов  подрядным, хозяйственным способом  
на объектах  ЕТО в 2022-2023 годах (данные производственного и бухгалтерского учета)</t>
  </si>
  <si>
    <t>Приложение 5</t>
  </si>
  <si>
    <t>Приложение 6</t>
  </si>
  <si>
    <t>Приложение 7</t>
  </si>
  <si>
    <t>Информация о выполнении ЕТО мероприятий по строительству, реконструкции и (или) модернизации объектов теплоснабжения, необходимых для развития, повышения надёжности и энергетической эффективности систем теплоснабжения, предусмотренных действующей схемой теплоснабжения г. Новосибирска  за 2023 год</t>
  </si>
  <si>
    <t>Приложение 8</t>
  </si>
  <si>
    <t>г.Новосибирск, ул.Большевистская, д. 177, корпус: здание котельная</t>
  </si>
  <si>
    <t>замена комплекта уплотнений к теплообменнику</t>
  </si>
  <si>
    <t>подрядный</t>
  </si>
  <si>
    <t>ООО "Тепло НСК" Договор 49/22-У от 18.05.2022</t>
  </si>
  <si>
    <t xml:space="preserve">ремонтные работы на кирпичной дымовой трубе Н-60м </t>
  </si>
  <si>
    <t>ООО "Монтажсибспец" Договор №14/04-22 от 14.04.2022</t>
  </si>
  <si>
    <t>ремонт котла №3</t>
  </si>
  <si>
    <t>ООО ПО "Сибэнергокомплект" Договор №25/07-2022 от 25.07.2022</t>
  </si>
  <si>
    <t>Прибретение подпиточных насосов и привода к ним</t>
  </si>
  <si>
    <t>2022/2022</t>
  </si>
  <si>
    <t>ООО ГМС "Ливгидромаш" Договор №121/724 от 07.10.2022</t>
  </si>
  <si>
    <t>Приобретение оборудования для ХВО, согласно проекта</t>
  </si>
  <si>
    <t>ООО АДГ "Креатив-Сибирь" Договор №6/2021 от 21.05.2021(проект) Договор №2-СК-2022 от 01.08.2022 (поставка)</t>
  </si>
  <si>
    <t>Замена насоса №7 с установкой ЧУ привода</t>
  </si>
  <si>
    <t>2023/2023</t>
  </si>
  <si>
    <t>Приобретение и монтаж частотного привода на насос №5</t>
  </si>
  <si>
    <t>2023/2024</t>
  </si>
  <si>
    <t>ООО АДГ "Креатив-Сибирь" Договор № 3-2022 от 01.08.2022г, ИП Мерзляков И.Е</t>
  </si>
  <si>
    <t>Приобретение и монтаж дымососов для котлов №8 и №9</t>
  </si>
  <si>
    <t xml:space="preserve">ООО "АДГ Креатив-Сибирь" Договор 5-2022 от 29.09.2022 </t>
  </si>
  <si>
    <t>Замена насоса №18 с установкой ЧУ привода</t>
  </si>
  <si>
    <t>ООО ГМС "Ливгидромаш" Договор №121/724 от 07.10.2022, ООО "Ирбис" Договор № 34-2019 от 12.12.2019, ИП Мерзляков И.Е</t>
  </si>
  <si>
    <t>Монтаж котлов №8 и №9 и сопутствующих коммуникаций, согласно проекта</t>
  </si>
  <si>
    <t>2023-2024</t>
  </si>
  <si>
    <t>Монтаж оборудования ХВО, наладка и пуск в работу</t>
  </si>
  <si>
    <t xml:space="preserve">ООО АДГ "Креатив-Сибирь" Договор № 1-2023 от 16.01.2023г, Договор № 2-2023 от 30.03.2023г, </t>
  </si>
  <si>
    <t>Монтаж подпиточных насосов и привода к ним, пуск в работу</t>
  </si>
  <si>
    <t>выполнено</t>
  </si>
  <si>
    <t>плановый</t>
  </si>
  <si>
    <t xml:space="preserve">Планово-предупредительный ремонт ВК №1,ВК №2 ,ПК №3 (ДЕ 25-14 ГМ), ПК № 4, ПК №6 (ДКВр 25-14 ГМ), Ремонт насоса ГВС № 15 , Ремонт сетевого насоса № 6 </t>
  </si>
  <si>
    <t>хозспособ</t>
  </si>
  <si>
    <t>текущий ремонт здания</t>
  </si>
  <si>
    <t>ИП Тарасов К.В. Договор № ИП-01/2023-1 от 12.01.2023</t>
  </si>
  <si>
    <t>ООО АДГ "Креатив-Сибирь" Договор №2-2022 от 10.01.2022</t>
  </si>
  <si>
    <t>ремонт дутьевого вентилятора котла №6, ремонт запорной арматуры подпитки сети из деаэратора, ремонт трубопровода насоса №6</t>
  </si>
  <si>
    <t>ООО ГМС "Ливгидромаш" Договор №121/724 от 07.10.2022, ООО АДГ "Креатив-Сибирь" Договор № 3-2022 от 01.08.2022г, ИП Мерзляков И.Е, ООО "АВЭС" Договор № 2023/2-1 от 08.02.2023</t>
  </si>
  <si>
    <t>Договор № 1-2023 от 16.01.2023, Договор № 2-2023 от 30.03.2023</t>
  </si>
  <si>
    <t>ремонт трубы 60 метров</t>
  </si>
  <si>
    <t>Фильтр - 2шт
Установка умягчения - 2шт
установка дозирования - 4шт
солевое хозяйство - 1шт</t>
  </si>
  <si>
    <t>Частотный привод - 1шт</t>
  </si>
  <si>
    <t>Электропривод - 1шт
Насос - 1шт</t>
  </si>
  <si>
    <t>насос - 3шт</t>
  </si>
  <si>
    <t>Дымосос - 2шт</t>
  </si>
  <si>
    <t>ООО ГМС "Ливгидромаш" Договор №121/724 от 07.10.2022
ООО "АВЭС" Договор № 2023/2-1 от 08.08.2023,
 ИП Мерзляков ИЕ</t>
  </si>
  <si>
    <t>Комплект КИП,
Комплект межузловой обвязки,
комплект оборудования АСУТП</t>
  </si>
  <si>
    <t>2211,08 / 0</t>
  </si>
  <si>
    <t>8200,54 / 0</t>
  </si>
  <si>
    <t>6517,04 / 1981,57</t>
  </si>
  <si>
    <t>1577,162 / 0</t>
  </si>
  <si>
    <t>котел - 2шт</t>
  </si>
  <si>
    <t>18010,167 / 47061,463</t>
  </si>
  <si>
    <t>задержка в сроках поставки резервуара холодной воды</t>
  </si>
  <si>
    <t>в связи с введением санкций увеличились сроки поставки основного насосного оборудования, пришлось вносить изменение в проект и менять производителя насосного оборудования, в связи с чем сдвинулись сроки поставки</t>
  </si>
  <si>
    <t>насос - 3 шт</t>
  </si>
  <si>
    <t>5047,46 / 0</t>
  </si>
  <si>
    <t>481,95 / 0</t>
  </si>
  <si>
    <t>11719,01 / 0</t>
  </si>
  <si>
    <t>5217,55 / 0</t>
  </si>
  <si>
    <t>3598,077 / 0</t>
  </si>
  <si>
    <t>ремонт шкафа управления насосными (замена контроллера,интеграция сигналов и параметров оборудования)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</si>
</sst>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justify"/>
    </xf>
    <xf numFmtId="0" fontId="7" fillId="0" borderId="1" xfId="0" applyFont="1" applyBorder="1" applyAlignment="1">
      <alignment vertical="justify"/>
    </xf>
    <xf numFmtId="0" fontId="8" fillId="0" borderId="1" xfId="0" applyFont="1" applyBorder="1" applyAlignment="1">
      <alignment vertical="justify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8;&#1080;&#1083;&#1086;&#1078;&#1077;&#1085;&#1080;&#1077;%20&#1087;&#1086;%20&#1088;&#1077;&#1084;&#1086;&#1085;&#1090;&#1072;&#1084;_&#1079;&#1072;&#1087;&#1088;&#1086;&#1089;%20&#1087;&#1088;&#1086;&#1082;&#1091;&#1088;&#1072;&#1090;&#1091;&#1088;&#1099;%20&#1075;.&#1053;&#1086;&#1074;&#1086;&#1089;&#1080;&#1073;&#1080;&#1088;&#1089;&#1082;&#1072;%20&#1086;&#1090;%2012.02.2024.%20&#1056;&#1086;&#1078;&#1085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M5" t="str">
            <v>Планируемый период проведения</v>
          </cell>
          <cell r="N5" t="str">
            <v>Фактический период проведения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5"/>
  <sheetViews>
    <sheetView topLeftCell="P1" zoomScale="55" zoomScaleNormal="55" workbookViewId="0">
      <selection activeCell="AJ6" sqref="AJ6:AJ10"/>
    </sheetView>
  </sheetViews>
  <sheetFormatPr defaultRowHeight="18.75" x14ac:dyDescent="0.3"/>
  <cols>
    <col min="1" max="1" width="4.28515625" style="1" customWidth="1"/>
    <col min="2" max="2" width="9.42578125" style="1" bestFit="1" customWidth="1"/>
    <col min="3" max="3" width="163.7109375" style="1" customWidth="1"/>
    <col min="4" max="4" width="22.28515625" style="1" customWidth="1"/>
    <col min="5" max="5" width="17.140625" style="1" customWidth="1"/>
    <col min="6" max="6" width="19" style="1" customWidth="1"/>
    <col min="7" max="7" width="24.140625" style="1" customWidth="1"/>
    <col min="8" max="8" width="27" style="1" customWidth="1"/>
    <col min="9" max="12" width="24" style="1" customWidth="1"/>
    <col min="13" max="14" width="29.5703125" style="1" customWidth="1"/>
    <col min="15" max="27" width="20" style="1" customWidth="1"/>
    <col min="28" max="28" width="29.5703125" style="1" customWidth="1"/>
    <col min="29" max="30" width="24.28515625" style="1" customWidth="1"/>
    <col min="31" max="40" width="30.7109375" style="1" customWidth="1"/>
    <col min="41" max="16384" width="9.140625" style="1"/>
  </cols>
  <sheetData>
    <row r="1" spans="2:38" x14ac:dyDescent="0.3">
      <c r="T1" s="1" t="s">
        <v>0</v>
      </c>
    </row>
    <row r="2" spans="2:38" ht="26.25" x14ac:dyDescent="0.4">
      <c r="C2" s="2" t="s">
        <v>1</v>
      </c>
    </row>
    <row r="3" spans="2:38" ht="141.75" customHeight="1" x14ac:dyDescent="0.6">
      <c r="B3" s="3"/>
      <c r="C3" s="45" t="s">
        <v>2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8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6" spans="2:38" ht="85.5" customHeight="1" x14ac:dyDescent="0.3">
      <c r="B6" s="47" t="s">
        <v>3</v>
      </c>
      <c r="C6" s="48" t="s">
        <v>4</v>
      </c>
      <c r="D6" s="48" t="s">
        <v>5</v>
      </c>
      <c r="E6" s="48" t="s">
        <v>6</v>
      </c>
      <c r="F6" s="48" t="s">
        <v>7</v>
      </c>
      <c r="G6" s="48" t="s">
        <v>147</v>
      </c>
      <c r="H6" s="48" t="s">
        <v>144</v>
      </c>
      <c r="I6" s="49" t="s">
        <v>10</v>
      </c>
      <c r="J6" s="49" t="s">
        <v>11</v>
      </c>
      <c r="K6" s="49" t="str">
        <f>[1]Лист1!M5</f>
        <v>Планируемый период проведения</v>
      </c>
      <c r="L6" s="49" t="str">
        <f>[1]Лист1!N5</f>
        <v>Фактический период проведения</v>
      </c>
      <c r="M6" s="48" t="s">
        <v>150</v>
      </c>
      <c r="N6" s="48"/>
      <c r="O6" s="48"/>
      <c r="P6" s="48"/>
      <c r="Q6" s="52" t="s">
        <v>153</v>
      </c>
      <c r="R6" s="53"/>
      <c r="S6" s="53"/>
      <c r="T6" s="54"/>
      <c r="U6" s="55" t="s">
        <v>148</v>
      </c>
      <c r="V6" s="55"/>
      <c r="W6" s="55"/>
      <c r="X6" s="55"/>
      <c r="Y6" s="55"/>
      <c r="Z6" s="55"/>
      <c r="AA6" s="55"/>
      <c r="AB6" s="55"/>
      <c r="AC6" s="55"/>
      <c r="AD6" s="48" t="s">
        <v>154</v>
      </c>
      <c r="AE6" s="48"/>
      <c r="AF6" s="48"/>
      <c r="AG6" s="48"/>
      <c r="AH6" s="49" t="s">
        <v>145</v>
      </c>
      <c r="AI6" s="48" t="s">
        <v>13</v>
      </c>
      <c r="AJ6" s="48" t="s">
        <v>146</v>
      </c>
      <c r="AK6" s="49" t="s">
        <v>15</v>
      </c>
      <c r="AL6" s="49" t="s">
        <v>16</v>
      </c>
    </row>
    <row r="7" spans="2:38" ht="18.75" customHeight="1" x14ac:dyDescent="0.3">
      <c r="B7" s="47"/>
      <c r="C7" s="48"/>
      <c r="D7" s="48"/>
      <c r="E7" s="48"/>
      <c r="F7" s="48"/>
      <c r="G7" s="48"/>
      <c r="H7" s="48"/>
      <c r="I7" s="50"/>
      <c r="J7" s="50"/>
      <c r="K7" s="50"/>
      <c r="L7" s="50"/>
      <c r="M7" s="48" t="s">
        <v>17</v>
      </c>
      <c r="N7" s="48" t="s">
        <v>55</v>
      </c>
      <c r="O7" s="48"/>
      <c r="P7" s="48"/>
      <c r="Q7" s="48" t="s">
        <v>17</v>
      </c>
      <c r="R7" s="48" t="s">
        <v>55</v>
      </c>
      <c r="S7" s="48"/>
      <c r="T7" s="48"/>
      <c r="U7" s="48" t="s">
        <v>18</v>
      </c>
      <c r="V7" s="48"/>
      <c r="W7" s="48"/>
      <c r="X7" s="48"/>
      <c r="Y7" s="48"/>
      <c r="Z7" s="48" t="s">
        <v>19</v>
      </c>
      <c r="AA7" s="48"/>
      <c r="AB7" s="48"/>
      <c r="AC7" s="48"/>
      <c r="AD7" s="55" t="s">
        <v>20</v>
      </c>
      <c r="AE7" s="55"/>
      <c r="AF7" s="55"/>
      <c r="AG7" s="55"/>
      <c r="AH7" s="50"/>
      <c r="AI7" s="48"/>
      <c r="AJ7" s="48"/>
      <c r="AK7" s="50"/>
      <c r="AL7" s="50"/>
    </row>
    <row r="8" spans="2:38" ht="18.75" customHeight="1" x14ac:dyDescent="0.3">
      <c r="B8" s="47"/>
      <c r="C8" s="48"/>
      <c r="D8" s="48"/>
      <c r="E8" s="48"/>
      <c r="F8" s="48"/>
      <c r="G8" s="48"/>
      <c r="H8" s="48"/>
      <c r="I8" s="50"/>
      <c r="J8" s="50"/>
      <c r="K8" s="50"/>
      <c r="L8" s="50"/>
      <c r="M8" s="48"/>
      <c r="N8" s="48" t="s">
        <v>28</v>
      </c>
      <c r="O8" s="48" t="s">
        <v>29</v>
      </c>
      <c r="P8" s="48" t="s">
        <v>30</v>
      </c>
      <c r="Q8" s="48"/>
      <c r="R8" s="48" t="s">
        <v>28</v>
      </c>
      <c r="S8" s="48" t="s">
        <v>29</v>
      </c>
      <c r="T8" s="48" t="s">
        <v>30</v>
      </c>
      <c r="U8" s="47" t="s">
        <v>17</v>
      </c>
      <c r="V8" s="55" t="s">
        <v>21</v>
      </c>
      <c r="W8" s="55"/>
      <c r="X8" s="55"/>
      <c r="Y8" s="55"/>
      <c r="Z8" s="47" t="s">
        <v>17</v>
      </c>
      <c r="AA8" s="55" t="s">
        <v>21</v>
      </c>
      <c r="AB8" s="55"/>
      <c r="AC8" s="55"/>
      <c r="AD8" s="48" t="s">
        <v>22</v>
      </c>
      <c r="AE8" s="48" t="s">
        <v>23</v>
      </c>
      <c r="AF8" s="48"/>
      <c r="AG8" s="48"/>
      <c r="AH8" s="50"/>
      <c r="AI8" s="48"/>
      <c r="AJ8" s="48"/>
      <c r="AK8" s="50"/>
      <c r="AL8" s="50"/>
    </row>
    <row r="9" spans="2:38" x14ac:dyDescent="0.3">
      <c r="B9" s="47"/>
      <c r="C9" s="48"/>
      <c r="D9" s="48"/>
      <c r="E9" s="48"/>
      <c r="F9" s="48"/>
      <c r="G9" s="48"/>
      <c r="H9" s="48"/>
      <c r="I9" s="50"/>
      <c r="J9" s="50"/>
      <c r="K9" s="50"/>
      <c r="L9" s="50"/>
      <c r="M9" s="48"/>
      <c r="N9" s="48"/>
      <c r="O9" s="48"/>
      <c r="P9" s="48"/>
      <c r="Q9" s="48"/>
      <c r="R9" s="48"/>
      <c r="S9" s="48"/>
      <c r="T9" s="48"/>
      <c r="U9" s="47"/>
      <c r="V9" s="48" t="s">
        <v>24</v>
      </c>
      <c r="W9" s="48" t="s">
        <v>25</v>
      </c>
      <c r="X9" s="48" t="s">
        <v>26</v>
      </c>
      <c r="Y9" s="26" t="s">
        <v>55</v>
      </c>
      <c r="Z9" s="47"/>
      <c r="AA9" s="48" t="s">
        <v>27</v>
      </c>
      <c r="AB9" s="48" t="s">
        <v>26</v>
      </c>
      <c r="AC9" s="26" t="s">
        <v>55</v>
      </c>
      <c r="AD9" s="48"/>
      <c r="AE9" s="49" t="s">
        <v>28</v>
      </c>
      <c r="AF9" s="49" t="s">
        <v>29</v>
      </c>
      <c r="AG9" s="49" t="s">
        <v>30</v>
      </c>
      <c r="AH9" s="50"/>
      <c r="AI9" s="48"/>
      <c r="AJ9" s="48"/>
      <c r="AK9" s="50"/>
      <c r="AL9" s="50"/>
    </row>
    <row r="10" spans="2:38" ht="178.5" customHeight="1" x14ac:dyDescent="0.3">
      <c r="B10" s="47"/>
      <c r="C10" s="48"/>
      <c r="D10" s="48"/>
      <c r="E10" s="48"/>
      <c r="F10" s="48"/>
      <c r="G10" s="48"/>
      <c r="H10" s="48"/>
      <c r="I10" s="51"/>
      <c r="J10" s="51"/>
      <c r="K10" s="51"/>
      <c r="L10" s="51"/>
      <c r="M10" s="48"/>
      <c r="N10" s="48"/>
      <c r="O10" s="48"/>
      <c r="P10" s="48"/>
      <c r="Q10" s="48"/>
      <c r="R10" s="48"/>
      <c r="S10" s="48"/>
      <c r="T10" s="48"/>
      <c r="U10" s="47"/>
      <c r="V10" s="48"/>
      <c r="W10" s="48"/>
      <c r="X10" s="48"/>
      <c r="Y10" s="24" t="s">
        <v>56</v>
      </c>
      <c r="Z10" s="47"/>
      <c r="AA10" s="48"/>
      <c r="AB10" s="48"/>
      <c r="AC10" s="24" t="s">
        <v>56</v>
      </c>
      <c r="AD10" s="48"/>
      <c r="AE10" s="51"/>
      <c r="AF10" s="51"/>
      <c r="AG10" s="51"/>
      <c r="AH10" s="51"/>
      <c r="AI10" s="48"/>
      <c r="AJ10" s="48"/>
      <c r="AK10" s="51"/>
      <c r="AL10" s="51"/>
    </row>
    <row r="11" spans="2:38" x14ac:dyDescent="0.3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>
        <v>9</v>
      </c>
      <c r="K11" s="25">
        <v>10</v>
      </c>
      <c r="L11" s="25">
        <v>11</v>
      </c>
      <c r="M11" s="25">
        <v>12</v>
      </c>
      <c r="N11" s="25">
        <v>13</v>
      </c>
      <c r="O11" s="25">
        <v>14</v>
      </c>
      <c r="P11" s="25">
        <v>15</v>
      </c>
      <c r="Q11" s="25">
        <v>16</v>
      </c>
      <c r="R11" s="25">
        <v>17</v>
      </c>
      <c r="S11" s="25">
        <v>18</v>
      </c>
      <c r="T11" s="25">
        <v>19</v>
      </c>
      <c r="U11" s="25">
        <v>20</v>
      </c>
      <c r="V11" s="25">
        <v>21</v>
      </c>
      <c r="W11" s="25">
        <v>22</v>
      </c>
      <c r="X11" s="25">
        <v>23</v>
      </c>
      <c r="Y11" s="25">
        <v>24</v>
      </c>
      <c r="Z11" s="25">
        <v>25</v>
      </c>
      <c r="AA11" s="25">
        <v>26</v>
      </c>
      <c r="AB11" s="25">
        <v>27</v>
      </c>
      <c r="AC11" s="25">
        <v>28</v>
      </c>
      <c r="AD11" s="25">
        <v>29</v>
      </c>
      <c r="AE11" s="25">
        <v>30</v>
      </c>
      <c r="AF11" s="25">
        <v>31</v>
      </c>
      <c r="AG11" s="25">
        <v>32</v>
      </c>
      <c r="AH11" s="25">
        <v>33</v>
      </c>
      <c r="AI11" s="25">
        <v>34</v>
      </c>
      <c r="AJ11" s="25">
        <v>35</v>
      </c>
      <c r="AK11" s="25">
        <v>36</v>
      </c>
      <c r="AL11" s="25">
        <v>37</v>
      </c>
    </row>
    <row r="12" spans="2:38" ht="56.25" x14ac:dyDescent="0.3">
      <c r="B12" s="6" t="s">
        <v>31</v>
      </c>
      <c r="C12" s="7" t="s">
        <v>32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27"/>
      <c r="AF12" s="27"/>
      <c r="AG12" s="27"/>
      <c r="AH12" s="27"/>
      <c r="AI12" s="27"/>
      <c r="AJ12" s="27"/>
      <c r="AK12" s="27"/>
      <c r="AL12" s="27"/>
    </row>
    <row r="13" spans="2:38" ht="37.5" x14ac:dyDescent="0.3">
      <c r="B13" s="5" t="s">
        <v>33</v>
      </c>
      <c r="C13" s="8" t="s">
        <v>34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27"/>
      <c r="AF13" s="27"/>
      <c r="AG13" s="27"/>
      <c r="AH13" s="27"/>
      <c r="AI13" s="27"/>
      <c r="AJ13" s="27"/>
      <c r="AK13" s="27"/>
      <c r="AL13" s="27"/>
    </row>
    <row r="14" spans="2:38" ht="37.5" x14ac:dyDescent="0.3">
      <c r="B14" s="5" t="s">
        <v>35</v>
      </c>
      <c r="C14" s="8" t="s">
        <v>36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27"/>
      <c r="AF14" s="27"/>
      <c r="AG14" s="27"/>
      <c r="AH14" s="27"/>
      <c r="AI14" s="27"/>
      <c r="AJ14" s="27"/>
      <c r="AK14" s="27"/>
      <c r="AL14" s="27"/>
    </row>
    <row r="15" spans="2:38" ht="37.5" x14ac:dyDescent="0.3">
      <c r="B15" s="5" t="s">
        <v>37</v>
      </c>
      <c r="C15" s="8" t="s">
        <v>38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27"/>
      <c r="AF15" s="27"/>
      <c r="AG15" s="27"/>
      <c r="AH15" s="27"/>
      <c r="AI15" s="27"/>
      <c r="AJ15" s="27"/>
      <c r="AK15" s="27"/>
      <c r="AL15" s="27"/>
    </row>
    <row r="16" spans="2:38" ht="56.25" x14ac:dyDescent="0.3">
      <c r="B16" s="5" t="s">
        <v>39</v>
      </c>
      <c r="C16" s="8" t="s">
        <v>40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27"/>
      <c r="AF16" s="27"/>
      <c r="AG16" s="27"/>
      <c r="AH16" s="27"/>
      <c r="AI16" s="27"/>
      <c r="AJ16" s="27"/>
      <c r="AK16" s="27"/>
      <c r="AL16" s="27"/>
    </row>
    <row r="17" spans="2:38" ht="56.25" x14ac:dyDescent="0.3">
      <c r="B17" s="5" t="s">
        <v>41</v>
      </c>
      <c r="C17" s="8" t="s">
        <v>42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27"/>
      <c r="AF17" s="27"/>
      <c r="AG17" s="27"/>
      <c r="AH17" s="27"/>
      <c r="AI17" s="27"/>
      <c r="AJ17" s="27"/>
      <c r="AK17" s="27"/>
      <c r="AL17" s="27"/>
    </row>
    <row r="18" spans="2:38" ht="56.25" x14ac:dyDescent="0.3">
      <c r="B18" s="5" t="s">
        <v>43</v>
      </c>
      <c r="C18" s="8" t="s">
        <v>44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7"/>
      <c r="AF18" s="27"/>
      <c r="AG18" s="27"/>
      <c r="AH18" s="27"/>
      <c r="AI18" s="27"/>
      <c r="AJ18" s="27"/>
      <c r="AK18" s="27"/>
      <c r="AL18" s="27"/>
    </row>
    <row r="19" spans="2:38" ht="56.25" x14ac:dyDescent="0.3">
      <c r="B19" s="5" t="s">
        <v>45</v>
      </c>
      <c r="C19" s="8" t="s">
        <v>46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27"/>
      <c r="AF19" s="27"/>
      <c r="AG19" s="27"/>
      <c r="AH19" s="27"/>
      <c r="AI19" s="27"/>
      <c r="AJ19" s="27"/>
      <c r="AK19" s="27"/>
      <c r="AL19" s="27"/>
    </row>
    <row r="20" spans="2:38" ht="37.5" x14ac:dyDescent="0.3">
      <c r="B20" s="5" t="s">
        <v>43</v>
      </c>
      <c r="C20" s="8" t="s">
        <v>47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27"/>
      <c r="AF20" s="27"/>
      <c r="AG20" s="27"/>
      <c r="AH20" s="27"/>
      <c r="AI20" s="27"/>
      <c r="AJ20" s="27"/>
      <c r="AK20" s="27"/>
      <c r="AL20" s="27"/>
    </row>
    <row r="21" spans="2:38" ht="56.25" x14ac:dyDescent="0.3">
      <c r="B21" s="6">
        <v>2</v>
      </c>
      <c r="C21" s="7" t="s">
        <v>48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27"/>
      <c r="AF21" s="27"/>
      <c r="AG21" s="27"/>
      <c r="AH21" s="27"/>
      <c r="AI21" s="27"/>
      <c r="AJ21" s="27"/>
      <c r="AK21" s="27"/>
      <c r="AL21" s="27"/>
    </row>
    <row r="22" spans="2:38" ht="37.5" x14ac:dyDescent="0.3">
      <c r="B22" s="6"/>
      <c r="C22" s="8" t="s">
        <v>47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27"/>
      <c r="AF22" s="27"/>
      <c r="AG22" s="27"/>
      <c r="AH22" s="27"/>
      <c r="AI22" s="27"/>
      <c r="AJ22" s="27"/>
      <c r="AK22" s="27"/>
      <c r="AL22" s="27"/>
    </row>
    <row r="23" spans="2:38" ht="56.25" x14ac:dyDescent="0.3">
      <c r="B23" s="6">
        <v>3</v>
      </c>
      <c r="C23" s="10" t="s">
        <v>49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27"/>
      <c r="AF23" s="27"/>
      <c r="AG23" s="27"/>
      <c r="AH23" s="27"/>
      <c r="AI23" s="27"/>
      <c r="AJ23" s="27"/>
      <c r="AK23" s="27"/>
      <c r="AL23" s="27"/>
    </row>
    <row r="24" spans="2:38" x14ac:dyDescent="0.3">
      <c r="B24" s="6" t="s">
        <v>50</v>
      </c>
      <c r="C24" s="7" t="s">
        <v>51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27"/>
      <c r="AF24" s="27"/>
      <c r="AG24" s="27"/>
      <c r="AH24" s="27"/>
      <c r="AI24" s="27"/>
      <c r="AJ24" s="27"/>
      <c r="AK24" s="27"/>
      <c r="AL24" s="27"/>
    </row>
    <row r="25" spans="2:38" ht="37.5" x14ac:dyDescent="0.3">
      <c r="B25" s="6"/>
      <c r="C25" s="8" t="s">
        <v>47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27"/>
      <c r="AF25" s="27"/>
      <c r="AG25" s="27"/>
      <c r="AH25" s="27"/>
      <c r="AI25" s="27"/>
      <c r="AJ25" s="27"/>
      <c r="AK25" s="27"/>
      <c r="AL25" s="27"/>
    </row>
  </sheetData>
  <mergeCells count="48">
    <mergeCell ref="AL6:AL10"/>
    <mergeCell ref="N7:P7"/>
    <mergeCell ref="Q7:Q10"/>
    <mergeCell ref="R7:T7"/>
    <mergeCell ref="U7:Y7"/>
    <mergeCell ref="Z7:AC7"/>
    <mergeCell ref="AD7:AG7"/>
    <mergeCell ref="N8:N10"/>
    <mergeCell ref="P8:P10"/>
    <mergeCell ref="R8:R10"/>
    <mergeCell ref="T8:T10"/>
    <mergeCell ref="U8:U10"/>
    <mergeCell ref="V8:Y8"/>
    <mergeCell ref="Z8:Z10"/>
    <mergeCell ref="AA8:AC8"/>
    <mergeCell ref="AD8:AD10"/>
    <mergeCell ref="AD6:AG6"/>
    <mergeCell ref="AH6:AH10"/>
    <mergeCell ref="AI6:AI10"/>
    <mergeCell ref="AJ6:AJ10"/>
    <mergeCell ref="AK6:AK10"/>
    <mergeCell ref="AE8:AG8"/>
    <mergeCell ref="AE9:AE10"/>
    <mergeCell ref="AF9:AF10"/>
    <mergeCell ref="AG9:AG10"/>
    <mergeCell ref="U6:AC6"/>
    <mergeCell ref="V9:V10"/>
    <mergeCell ref="AA9:AA10"/>
    <mergeCell ref="AB9:AB10"/>
    <mergeCell ref="M7:M10"/>
    <mergeCell ref="O8:O10"/>
    <mergeCell ref="S8:S10"/>
    <mergeCell ref="W9:W10"/>
    <mergeCell ref="X9:X10"/>
    <mergeCell ref="C3:T3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P6"/>
    <mergeCell ref="Q6:T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9"/>
  <sheetViews>
    <sheetView topLeftCell="M1" zoomScale="55" zoomScaleNormal="55" workbookViewId="0">
      <selection activeCell="P19" sqref="P19"/>
    </sheetView>
  </sheetViews>
  <sheetFormatPr defaultRowHeight="18.75" x14ac:dyDescent="0.3"/>
  <cols>
    <col min="1" max="1" width="4.28515625" style="1" customWidth="1"/>
    <col min="2" max="2" width="14.28515625" style="1" bestFit="1" customWidth="1"/>
    <col min="3" max="3" width="163.7109375" style="1" customWidth="1"/>
    <col min="4" max="4" width="22.28515625" style="1" customWidth="1"/>
    <col min="5" max="5" width="17.140625" style="1" customWidth="1"/>
    <col min="6" max="6" width="19" style="1" customWidth="1"/>
    <col min="7" max="7" width="24.140625" style="1" customWidth="1"/>
    <col min="8" max="8" width="27" style="1" customWidth="1"/>
    <col min="9" max="17" width="24" style="1" customWidth="1"/>
    <col min="18" max="19" width="29.5703125" style="1" customWidth="1"/>
    <col min="20" max="32" width="20" style="1" customWidth="1"/>
    <col min="33" max="33" width="30.85546875" style="1" customWidth="1"/>
    <col min="34" max="34" width="20" style="1" customWidth="1"/>
    <col min="35" max="35" width="29.5703125" style="1" customWidth="1"/>
    <col min="36" max="37" width="24.28515625" style="1" customWidth="1"/>
    <col min="38" max="38" width="31.7109375" style="1" customWidth="1"/>
    <col min="39" max="16384" width="9.140625" style="1"/>
  </cols>
  <sheetData>
    <row r="1" spans="2:38" x14ac:dyDescent="0.3">
      <c r="Y1" s="1" t="s">
        <v>52</v>
      </c>
    </row>
    <row r="2" spans="2:38" ht="26.25" x14ac:dyDescent="0.4">
      <c r="C2" s="2" t="s">
        <v>53</v>
      </c>
    </row>
    <row r="3" spans="2:38" ht="180" customHeight="1" x14ac:dyDescent="0.6">
      <c r="B3" s="3"/>
      <c r="C3" s="45" t="s">
        <v>54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2:38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6" spans="2:38" ht="85.5" customHeight="1" x14ac:dyDescent="0.3">
      <c r="B6" s="47" t="s">
        <v>3</v>
      </c>
      <c r="C6" s="48" t="s">
        <v>4</v>
      </c>
      <c r="D6" s="48" t="s">
        <v>5</v>
      </c>
      <c r="E6" s="48" t="s">
        <v>6</v>
      </c>
      <c r="F6" s="48" t="s">
        <v>7</v>
      </c>
      <c r="G6" s="48" t="s">
        <v>147</v>
      </c>
      <c r="H6" s="48" t="s">
        <v>144</v>
      </c>
      <c r="I6" s="49" t="s">
        <v>10</v>
      </c>
      <c r="J6" s="49" t="s">
        <v>11</v>
      </c>
      <c r="K6" s="49" t="str">
        <f>[1]Лист1!M5</f>
        <v>Планируемый период проведения</v>
      </c>
      <c r="L6" s="49" t="str">
        <f>[1]Лист1!N5</f>
        <v>Фактический период проведения</v>
      </c>
      <c r="M6" s="48" t="s">
        <v>150</v>
      </c>
      <c r="N6" s="48"/>
      <c r="O6" s="48"/>
      <c r="P6" s="48"/>
      <c r="Q6" s="52" t="s">
        <v>153</v>
      </c>
      <c r="R6" s="53"/>
      <c r="S6" s="53"/>
      <c r="T6" s="54"/>
      <c r="U6" s="55" t="s">
        <v>148</v>
      </c>
      <c r="V6" s="55"/>
      <c r="W6" s="55"/>
      <c r="X6" s="55"/>
      <c r="Y6" s="55"/>
      <c r="Z6" s="55"/>
      <c r="AA6" s="55"/>
      <c r="AB6" s="55"/>
      <c r="AC6" s="55"/>
      <c r="AD6" s="48" t="s">
        <v>154</v>
      </c>
      <c r="AE6" s="48"/>
      <c r="AF6" s="48"/>
      <c r="AG6" s="48"/>
      <c r="AH6" s="49" t="s">
        <v>145</v>
      </c>
      <c r="AI6" s="48" t="s">
        <v>13</v>
      </c>
      <c r="AJ6" s="48" t="s">
        <v>146</v>
      </c>
      <c r="AK6" s="49" t="s">
        <v>15</v>
      </c>
      <c r="AL6" s="49" t="s">
        <v>16</v>
      </c>
    </row>
    <row r="7" spans="2:38" ht="18.75" customHeight="1" x14ac:dyDescent="0.3">
      <c r="B7" s="47"/>
      <c r="C7" s="48"/>
      <c r="D7" s="48"/>
      <c r="E7" s="48"/>
      <c r="F7" s="48"/>
      <c r="G7" s="48"/>
      <c r="H7" s="48"/>
      <c r="I7" s="50"/>
      <c r="J7" s="50"/>
      <c r="K7" s="50"/>
      <c r="L7" s="50"/>
      <c r="M7" s="48" t="s">
        <v>17</v>
      </c>
      <c r="N7" s="48" t="s">
        <v>55</v>
      </c>
      <c r="O7" s="48"/>
      <c r="P7" s="48"/>
      <c r="Q7" s="48" t="s">
        <v>17</v>
      </c>
      <c r="R7" s="48" t="s">
        <v>55</v>
      </c>
      <c r="S7" s="48"/>
      <c r="T7" s="48"/>
      <c r="U7" s="48" t="s">
        <v>18</v>
      </c>
      <c r="V7" s="48"/>
      <c r="W7" s="48"/>
      <c r="X7" s="48"/>
      <c r="Y7" s="48"/>
      <c r="Z7" s="48" t="s">
        <v>19</v>
      </c>
      <c r="AA7" s="48"/>
      <c r="AB7" s="48"/>
      <c r="AC7" s="48"/>
      <c r="AD7" s="55" t="s">
        <v>20</v>
      </c>
      <c r="AE7" s="55"/>
      <c r="AF7" s="55"/>
      <c r="AG7" s="55"/>
      <c r="AH7" s="50"/>
      <c r="AI7" s="48"/>
      <c r="AJ7" s="48"/>
      <c r="AK7" s="50"/>
      <c r="AL7" s="50"/>
    </row>
    <row r="8" spans="2:38" ht="18.75" customHeight="1" x14ac:dyDescent="0.3">
      <c r="B8" s="47"/>
      <c r="C8" s="48"/>
      <c r="D8" s="48"/>
      <c r="E8" s="48"/>
      <c r="F8" s="48"/>
      <c r="G8" s="48"/>
      <c r="H8" s="48"/>
      <c r="I8" s="50"/>
      <c r="J8" s="50"/>
      <c r="K8" s="50"/>
      <c r="L8" s="50"/>
      <c r="M8" s="48"/>
      <c r="N8" s="48" t="s">
        <v>28</v>
      </c>
      <c r="O8" s="48" t="s">
        <v>29</v>
      </c>
      <c r="P8" s="48" t="s">
        <v>30</v>
      </c>
      <c r="Q8" s="48"/>
      <c r="R8" s="48" t="s">
        <v>28</v>
      </c>
      <c r="S8" s="48" t="s">
        <v>29</v>
      </c>
      <c r="T8" s="48" t="s">
        <v>30</v>
      </c>
      <c r="U8" s="47" t="s">
        <v>17</v>
      </c>
      <c r="V8" s="55" t="s">
        <v>21</v>
      </c>
      <c r="W8" s="55"/>
      <c r="X8" s="55"/>
      <c r="Y8" s="55"/>
      <c r="Z8" s="47" t="s">
        <v>17</v>
      </c>
      <c r="AA8" s="55" t="s">
        <v>21</v>
      </c>
      <c r="AB8" s="55"/>
      <c r="AC8" s="55"/>
      <c r="AD8" s="48" t="s">
        <v>22</v>
      </c>
      <c r="AE8" s="48" t="s">
        <v>23</v>
      </c>
      <c r="AF8" s="48"/>
      <c r="AG8" s="48"/>
      <c r="AH8" s="50"/>
      <c r="AI8" s="48"/>
      <c r="AJ8" s="48"/>
      <c r="AK8" s="50"/>
      <c r="AL8" s="50"/>
    </row>
    <row r="9" spans="2:38" x14ac:dyDescent="0.3">
      <c r="B9" s="47"/>
      <c r="C9" s="48"/>
      <c r="D9" s="48"/>
      <c r="E9" s="48"/>
      <c r="F9" s="48"/>
      <c r="G9" s="48"/>
      <c r="H9" s="48"/>
      <c r="I9" s="50"/>
      <c r="J9" s="50"/>
      <c r="K9" s="50"/>
      <c r="L9" s="50"/>
      <c r="M9" s="48"/>
      <c r="N9" s="48"/>
      <c r="O9" s="48"/>
      <c r="P9" s="48"/>
      <c r="Q9" s="48"/>
      <c r="R9" s="48"/>
      <c r="S9" s="48"/>
      <c r="T9" s="48"/>
      <c r="U9" s="47"/>
      <c r="V9" s="48" t="s">
        <v>24</v>
      </c>
      <c r="W9" s="48" t="s">
        <v>25</v>
      </c>
      <c r="X9" s="48" t="s">
        <v>26</v>
      </c>
      <c r="Y9" s="26" t="s">
        <v>55</v>
      </c>
      <c r="Z9" s="47"/>
      <c r="AA9" s="48" t="s">
        <v>27</v>
      </c>
      <c r="AB9" s="48" t="s">
        <v>26</v>
      </c>
      <c r="AC9" s="26" t="s">
        <v>55</v>
      </c>
      <c r="AD9" s="48"/>
      <c r="AE9" s="49" t="s">
        <v>28</v>
      </c>
      <c r="AF9" s="49" t="s">
        <v>29</v>
      </c>
      <c r="AG9" s="49" t="s">
        <v>30</v>
      </c>
      <c r="AH9" s="50"/>
      <c r="AI9" s="48"/>
      <c r="AJ9" s="48"/>
      <c r="AK9" s="50"/>
      <c r="AL9" s="50"/>
    </row>
    <row r="10" spans="2:38" ht="178.5" customHeight="1" x14ac:dyDescent="0.3">
      <c r="B10" s="47"/>
      <c r="C10" s="48"/>
      <c r="D10" s="48"/>
      <c r="E10" s="48"/>
      <c r="F10" s="48"/>
      <c r="G10" s="48"/>
      <c r="H10" s="48"/>
      <c r="I10" s="51"/>
      <c r="J10" s="51"/>
      <c r="K10" s="51"/>
      <c r="L10" s="51"/>
      <c r="M10" s="48"/>
      <c r="N10" s="48"/>
      <c r="O10" s="48"/>
      <c r="P10" s="48"/>
      <c r="Q10" s="48"/>
      <c r="R10" s="48"/>
      <c r="S10" s="48"/>
      <c r="T10" s="48"/>
      <c r="U10" s="47"/>
      <c r="V10" s="48"/>
      <c r="W10" s="48"/>
      <c r="X10" s="48"/>
      <c r="Y10" s="24" t="s">
        <v>56</v>
      </c>
      <c r="Z10" s="47"/>
      <c r="AA10" s="48"/>
      <c r="AB10" s="48"/>
      <c r="AC10" s="24" t="s">
        <v>56</v>
      </c>
      <c r="AD10" s="48"/>
      <c r="AE10" s="51"/>
      <c r="AF10" s="51"/>
      <c r="AG10" s="51"/>
      <c r="AH10" s="51"/>
      <c r="AI10" s="48"/>
      <c r="AJ10" s="48"/>
      <c r="AK10" s="51"/>
      <c r="AL10" s="51"/>
    </row>
    <row r="11" spans="2:38" x14ac:dyDescent="0.3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>
        <v>9</v>
      </c>
      <c r="K11" s="25">
        <v>10</v>
      </c>
      <c r="L11" s="25">
        <v>11</v>
      </c>
      <c r="M11" s="25">
        <v>12</v>
      </c>
      <c r="N11" s="25">
        <v>13</v>
      </c>
      <c r="O11" s="25">
        <v>14</v>
      </c>
      <c r="P11" s="25">
        <v>15</v>
      </c>
      <c r="Q11" s="25">
        <v>16</v>
      </c>
      <c r="R11" s="25">
        <v>17</v>
      </c>
      <c r="S11" s="25">
        <v>18</v>
      </c>
      <c r="T11" s="25">
        <v>19</v>
      </c>
      <c r="U11" s="25">
        <v>20</v>
      </c>
      <c r="V11" s="25">
        <v>21</v>
      </c>
      <c r="W11" s="25">
        <v>22</v>
      </c>
      <c r="X11" s="25">
        <v>23</v>
      </c>
      <c r="Y11" s="25">
        <v>24</v>
      </c>
      <c r="Z11" s="25">
        <v>25</v>
      </c>
      <c r="AA11" s="25">
        <v>26</v>
      </c>
      <c r="AB11" s="25">
        <v>27</v>
      </c>
      <c r="AC11" s="25">
        <v>28</v>
      </c>
      <c r="AD11" s="25">
        <v>29</v>
      </c>
      <c r="AE11" s="25">
        <v>30</v>
      </c>
      <c r="AF11" s="25">
        <v>31</v>
      </c>
      <c r="AG11" s="25">
        <v>32</v>
      </c>
      <c r="AH11" s="25">
        <v>33</v>
      </c>
      <c r="AI11" s="25">
        <v>34</v>
      </c>
      <c r="AJ11" s="25">
        <v>35</v>
      </c>
      <c r="AK11" s="25">
        <v>36</v>
      </c>
      <c r="AL11" s="25">
        <v>37</v>
      </c>
    </row>
    <row r="12" spans="2:38" ht="56.25" x14ac:dyDescent="0.3">
      <c r="B12" s="6" t="s">
        <v>31</v>
      </c>
      <c r="C12" s="7" t="s">
        <v>32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27"/>
    </row>
    <row r="13" spans="2:38" ht="56.25" x14ac:dyDescent="0.3">
      <c r="B13" s="5" t="s">
        <v>33</v>
      </c>
      <c r="C13" s="8" t="s">
        <v>57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27"/>
    </row>
    <row r="14" spans="2:38" ht="37.5" x14ac:dyDescent="0.3">
      <c r="B14" s="5" t="s">
        <v>35</v>
      </c>
      <c r="C14" s="8" t="s">
        <v>58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27"/>
    </row>
    <row r="15" spans="2:38" ht="56.25" x14ac:dyDescent="0.3">
      <c r="B15" s="5" t="s">
        <v>37</v>
      </c>
      <c r="C15" s="8" t="s">
        <v>59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27"/>
    </row>
    <row r="16" spans="2:38" ht="37.5" x14ac:dyDescent="0.3">
      <c r="B16" s="13" t="s">
        <v>39</v>
      </c>
      <c r="C16" s="8" t="s">
        <v>60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27"/>
    </row>
    <row r="17" spans="2:38" ht="37.5" x14ac:dyDescent="0.3">
      <c r="B17" s="13" t="s">
        <v>61</v>
      </c>
      <c r="C17" s="8" t="s">
        <v>62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27"/>
    </row>
    <row r="18" spans="2:38" ht="37.5" x14ac:dyDescent="0.3">
      <c r="B18" s="13" t="s">
        <v>63</v>
      </c>
      <c r="C18" s="8" t="s">
        <v>64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27"/>
    </row>
    <row r="19" spans="2:38" ht="37.5" x14ac:dyDescent="0.3">
      <c r="B19" s="13" t="s">
        <v>65</v>
      </c>
      <c r="C19" s="8" t="s">
        <v>66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27"/>
    </row>
    <row r="20" spans="2:38" ht="37.5" x14ac:dyDescent="0.3">
      <c r="B20" s="13" t="s">
        <v>67</v>
      </c>
      <c r="C20" s="8" t="s">
        <v>68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27"/>
    </row>
    <row r="21" spans="2:38" ht="37.5" x14ac:dyDescent="0.3">
      <c r="B21" s="13"/>
      <c r="C21" s="8" t="s">
        <v>47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27"/>
    </row>
    <row r="22" spans="2:38" ht="56.25" x14ac:dyDescent="0.3">
      <c r="B22" s="6">
        <v>2</v>
      </c>
      <c r="C22" s="7" t="s">
        <v>69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27"/>
    </row>
    <row r="23" spans="2:38" ht="37.5" x14ac:dyDescent="0.3">
      <c r="B23" s="6"/>
      <c r="C23" s="8" t="s">
        <v>47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27"/>
    </row>
    <row r="24" spans="2:38" ht="39" x14ac:dyDescent="0.3">
      <c r="B24" s="6">
        <v>3</v>
      </c>
      <c r="C24" s="14" t="s">
        <v>70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27"/>
    </row>
    <row r="25" spans="2:38" ht="56.25" x14ac:dyDescent="0.3">
      <c r="B25" s="5" t="s">
        <v>50</v>
      </c>
      <c r="C25" s="8" t="s">
        <v>69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27"/>
    </row>
    <row r="26" spans="2:38" ht="56.25" x14ac:dyDescent="0.3">
      <c r="B26" s="5" t="s">
        <v>71</v>
      </c>
      <c r="C26" s="8" t="s">
        <v>72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27"/>
    </row>
    <row r="27" spans="2:38" ht="37.5" x14ac:dyDescent="0.3">
      <c r="B27" s="5"/>
      <c r="C27" s="8" t="s">
        <v>47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27"/>
    </row>
    <row r="28" spans="2:38" x14ac:dyDescent="0.3">
      <c r="B28" s="6">
        <v>4</v>
      </c>
      <c r="C28" s="7" t="s">
        <v>73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27"/>
    </row>
    <row r="29" spans="2:38" ht="37.5" x14ac:dyDescent="0.3">
      <c r="B29" s="6"/>
      <c r="C29" s="8" t="s">
        <v>74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27"/>
    </row>
  </sheetData>
  <mergeCells count="48">
    <mergeCell ref="U8:U10"/>
    <mergeCell ref="V8:Y8"/>
    <mergeCell ref="U6:AC6"/>
    <mergeCell ref="AD6:AG6"/>
    <mergeCell ref="AG9:AG10"/>
    <mergeCell ref="AL6:AL10"/>
    <mergeCell ref="M7:M10"/>
    <mergeCell ref="N7:P7"/>
    <mergeCell ref="Q7:Q10"/>
    <mergeCell ref="R7:T7"/>
    <mergeCell ref="U7:Y7"/>
    <mergeCell ref="Z7:AC7"/>
    <mergeCell ref="AD7:AG7"/>
    <mergeCell ref="N8:N10"/>
    <mergeCell ref="O8:O10"/>
    <mergeCell ref="P8:P10"/>
    <mergeCell ref="R8:R10"/>
    <mergeCell ref="S8:S10"/>
    <mergeCell ref="AH6:AH10"/>
    <mergeCell ref="AI6:AI10"/>
    <mergeCell ref="AJ6:AJ10"/>
    <mergeCell ref="AK6:AK10"/>
    <mergeCell ref="AF9:AF10"/>
    <mergeCell ref="W9:W10"/>
    <mergeCell ref="AA9:AA10"/>
    <mergeCell ref="AE9:AE10"/>
    <mergeCell ref="AA8:AC8"/>
    <mergeCell ref="AD8:AD10"/>
    <mergeCell ref="AE8:AG8"/>
    <mergeCell ref="X9:X10"/>
    <mergeCell ref="AB9:AB10"/>
    <mergeCell ref="Z8:Z10"/>
    <mergeCell ref="C3:Z3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P6"/>
    <mergeCell ref="Q6:T6"/>
    <mergeCell ref="T8:T10"/>
    <mergeCell ref="V9:V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2"/>
  <sheetViews>
    <sheetView zoomScale="55" zoomScaleNormal="55" workbookViewId="0">
      <selection activeCell="AD31" sqref="AD31"/>
    </sheetView>
  </sheetViews>
  <sheetFormatPr defaultRowHeight="18.75" x14ac:dyDescent="0.3"/>
  <cols>
    <col min="1" max="1" width="4.28515625" style="1" customWidth="1"/>
    <col min="2" max="2" width="9.42578125" style="1" bestFit="1" customWidth="1"/>
    <col min="3" max="3" width="163.7109375" style="1" customWidth="1"/>
    <col min="4" max="4" width="22.28515625" style="1" customWidth="1"/>
    <col min="5" max="5" width="17.140625" style="1" customWidth="1"/>
    <col min="6" max="6" width="19" style="1" customWidth="1"/>
    <col min="7" max="7" width="24.140625" style="1" customWidth="1"/>
    <col min="8" max="8" width="27" style="1" customWidth="1"/>
    <col min="9" max="16" width="24" style="1" customWidth="1"/>
    <col min="17" max="17" width="29.5703125" style="1" customWidth="1"/>
    <col min="18" max="28" width="20" style="1" customWidth="1"/>
    <col min="29" max="29" width="33.28515625" style="1" customWidth="1"/>
    <col min="30" max="30" width="20" style="1" customWidth="1"/>
    <col min="31" max="31" width="29.5703125" style="1" customWidth="1"/>
    <col min="32" max="33" width="24.28515625" style="1" customWidth="1"/>
    <col min="34" max="38" width="31" style="1" customWidth="1"/>
    <col min="39" max="16384" width="9.140625" style="1"/>
  </cols>
  <sheetData>
    <row r="1" spans="2:38" x14ac:dyDescent="0.3">
      <c r="X1" s="1" t="s">
        <v>75</v>
      </c>
    </row>
    <row r="2" spans="2:38" ht="26.25" x14ac:dyDescent="0.4">
      <c r="C2" s="2" t="s">
        <v>76</v>
      </c>
    </row>
    <row r="3" spans="2:38" ht="138.75" customHeight="1" x14ac:dyDescent="0.6">
      <c r="B3" s="3"/>
      <c r="C3" s="45" t="s">
        <v>77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8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6" spans="2:38" ht="85.5" customHeight="1" x14ac:dyDescent="0.3">
      <c r="B6" s="47" t="s">
        <v>3</v>
      </c>
      <c r="C6" s="48" t="s">
        <v>4</v>
      </c>
      <c r="D6" s="48" t="s">
        <v>5</v>
      </c>
      <c r="E6" s="48" t="s">
        <v>6</v>
      </c>
      <c r="F6" s="48" t="s">
        <v>7</v>
      </c>
      <c r="G6" s="48" t="s">
        <v>8</v>
      </c>
      <c r="H6" s="48" t="s">
        <v>9</v>
      </c>
      <c r="I6" s="49" t="s">
        <v>10</v>
      </c>
      <c r="J6" s="49" t="s">
        <v>11</v>
      </c>
      <c r="K6" s="49" t="str">
        <f>[1]Лист1!M5</f>
        <v>Планируемый период проведения</v>
      </c>
      <c r="L6" s="49" t="str">
        <f>[1]Лист1!N5</f>
        <v>Фактический период проведения</v>
      </c>
      <c r="M6" s="48" t="s">
        <v>150</v>
      </c>
      <c r="N6" s="48"/>
      <c r="O6" s="48"/>
      <c r="P6" s="48"/>
      <c r="Q6" s="52" t="s">
        <v>151</v>
      </c>
      <c r="R6" s="53"/>
      <c r="S6" s="53"/>
      <c r="T6" s="54"/>
      <c r="U6" s="55" t="s">
        <v>149</v>
      </c>
      <c r="V6" s="55"/>
      <c r="W6" s="55"/>
      <c r="X6" s="55"/>
      <c r="Y6" s="55"/>
      <c r="Z6" s="55"/>
      <c r="AA6" s="55"/>
      <c r="AB6" s="55"/>
      <c r="AC6" s="55"/>
      <c r="AD6" s="48" t="s">
        <v>152</v>
      </c>
      <c r="AE6" s="48"/>
      <c r="AF6" s="48"/>
      <c r="AG6" s="48"/>
      <c r="AH6" s="49" t="s">
        <v>12</v>
      </c>
      <c r="AI6" s="48" t="s">
        <v>13</v>
      </c>
      <c r="AJ6" s="48" t="s">
        <v>14</v>
      </c>
      <c r="AK6" s="49" t="s">
        <v>15</v>
      </c>
      <c r="AL6" s="49" t="s">
        <v>16</v>
      </c>
    </row>
    <row r="7" spans="2:38" ht="18.75" customHeight="1" x14ac:dyDescent="0.3">
      <c r="B7" s="47"/>
      <c r="C7" s="48"/>
      <c r="D7" s="48"/>
      <c r="E7" s="48"/>
      <c r="F7" s="48"/>
      <c r="G7" s="48"/>
      <c r="H7" s="48"/>
      <c r="I7" s="50"/>
      <c r="J7" s="50"/>
      <c r="K7" s="50"/>
      <c r="L7" s="50"/>
      <c r="M7" s="48" t="s">
        <v>17</v>
      </c>
      <c r="N7" s="48" t="s">
        <v>55</v>
      </c>
      <c r="O7" s="48"/>
      <c r="P7" s="48"/>
      <c r="Q7" s="48" t="s">
        <v>17</v>
      </c>
      <c r="R7" s="48" t="s">
        <v>55</v>
      </c>
      <c r="S7" s="48"/>
      <c r="T7" s="48"/>
      <c r="U7" s="48" t="s">
        <v>18</v>
      </c>
      <c r="V7" s="48"/>
      <c r="W7" s="48"/>
      <c r="X7" s="48"/>
      <c r="Y7" s="48"/>
      <c r="Z7" s="48" t="s">
        <v>19</v>
      </c>
      <c r="AA7" s="48"/>
      <c r="AB7" s="48"/>
      <c r="AC7" s="48"/>
      <c r="AD7" s="55" t="s">
        <v>20</v>
      </c>
      <c r="AE7" s="55"/>
      <c r="AF7" s="55"/>
      <c r="AG7" s="55"/>
      <c r="AH7" s="50"/>
      <c r="AI7" s="48"/>
      <c r="AJ7" s="48"/>
      <c r="AK7" s="50"/>
      <c r="AL7" s="50"/>
    </row>
    <row r="8" spans="2:38" ht="18.75" customHeight="1" x14ac:dyDescent="0.3">
      <c r="B8" s="47"/>
      <c r="C8" s="48"/>
      <c r="D8" s="48"/>
      <c r="E8" s="48"/>
      <c r="F8" s="48"/>
      <c r="G8" s="48"/>
      <c r="H8" s="48"/>
      <c r="I8" s="50"/>
      <c r="J8" s="50"/>
      <c r="K8" s="50"/>
      <c r="L8" s="50"/>
      <c r="M8" s="48"/>
      <c r="N8" s="48" t="s">
        <v>28</v>
      </c>
      <c r="O8" s="48" t="s">
        <v>29</v>
      </c>
      <c r="P8" s="48" t="s">
        <v>30</v>
      </c>
      <c r="Q8" s="48"/>
      <c r="R8" s="48" t="s">
        <v>28</v>
      </c>
      <c r="S8" s="48" t="s">
        <v>29</v>
      </c>
      <c r="T8" s="48" t="s">
        <v>30</v>
      </c>
      <c r="U8" s="47" t="s">
        <v>17</v>
      </c>
      <c r="V8" s="55" t="s">
        <v>21</v>
      </c>
      <c r="W8" s="55"/>
      <c r="X8" s="55"/>
      <c r="Y8" s="55"/>
      <c r="Z8" s="47" t="s">
        <v>17</v>
      </c>
      <c r="AA8" s="55" t="s">
        <v>21</v>
      </c>
      <c r="AB8" s="55"/>
      <c r="AC8" s="55"/>
      <c r="AD8" s="48" t="s">
        <v>22</v>
      </c>
      <c r="AE8" s="48" t="s">
        <v>23</v>
      </c>
      <c r="AF8" s="48"/>
      <c r="AG8" s="48"/>
      <c r="AH8" s="50"/>
      <c r="AI8" s="48"/>
      <c r="AJ8" s="48"/>
      <c r="AK8" s="50"/>
      <c r="AL8" s="50"/>
    </row>
    <row r="9" spans="2:38" x14ac:dyDescent="0.3">
      <c r="B9" s="47"/>
      <c r="C9" s="48"/>
      <c r="D9" s="48"/>
      <c r="E9" s="48"/>
      <c r="F9" s="48"/>
      <c r="G9" s="48"/>
      <c r="H9" s="48"/>
      <c r="I9" s="50"/>
      <c r="J9" s="50"/>
      <c r="K9" s="50"/>
      <c r="L9" s="50"/>
      <c r="M9" s="48"/>
      <c r="N9" s="48"/>
      <c r="O9" s="48"/>
      <c r="P9" s="48"/>
      <c r="Q9" s="48"/>
      <c r="R9" s="48"/>
      <c r="S9" s="48"/>
      <c r="T9" s="48"/>
      <c r="U9" s="47"/>
      <c r="V9" s="48" t="s">
        <v>24</v>
      </c>
      <c r="W9" s="48" t="s">
        <v>25</v>
      </c>
      <c r="X9" s="48" t="s">
        <v>26</v>
      </c>
      <c r="Y9" s="26" t="s">
        <v>55</v>
      </c>
      <c r="Z9" s="47"/>
      <c r="AA9" s="48" t="s">
        <v>27</v>
      </c>
      <c r="AB9" s="48" t="s">
        <v>26</v>
      </c>
      <c r="AC9" s="26" t="s">
        <v>55</v>
      </c>
      <c r="AD9" s="48"/>
      <c r="AE9" s="49" t="s">
        <v>28</v>
      </c>
      <c r="AF9" s="49" t="s">
        <v>29</v>
      </c>
      <c r="AG9" s="49" t="s">
        <v>30</v>
      </c>
      <c r="AH9" s="50"/>
      <c r="AI9" s="48"/>
      <c r="AJ9" s="48"/>
      <c r="AK9" s="50"/>
      <c r="AL9" s="50"/>
    </row>
    <row r="10" spans="2:38" ht="178.5" customHeight="1" x14ac:dyDescent="0.3">
      <c r="B10" s="47"/>
      <c r="C10" s="48"/>
      <c r="D10" s="48"/>
      <c r="E10" s="48"/>
      <c r="F10" s="48"/>
      <c r="G10" s="48"/>
      <c r="H10" s="48"/>
      <c r="I10" s="51"/>
      <c r="J10" s="51"/>
      <c r="K10" s="51"/>
      <c r="L10" s="51"/>
      <c r="M10" s="48"/>
      <c r="N10" s="48"/>
      <c r="O10" s="48"/>
      <c r="P10" s="48"/>
      <c r="Q10" s="48"/>
      <c r="R10" s="48"/>
      <c r="S10" s="48"/>
      <c r="T10" s="48"/>
      <c r="U10" s="47"/>
      <c r="V10" s="48"/>
      <c r="W10" s="48"/>
      <c r="X10" s="48"/>
      <c r="Y10" s="24" t="s">
        <v>56</v>
      </c>
      <c r="Z10" s="47"/>
      <c r="AA10" s="48"/>
      <c r="AB10" s="48"/>
      <c r="AC10" s="24" t="s">
        <v>56</v>
      </c>
      <c r="AD10" s="48"/>
      <c r="AE10" s="51"/>
      <c r="AF10" s="51"/>
      <c r="AG10" s="51"/>
      <c r="AH10" s="51"/>
      <c r="AI10" s="48"/>
      <c r="AJ10" s="48"/>
      <c r="AK10" s="51"/>
      <c r="AL10" s="51"/>
    </row>
    <row r="11" spans="2:38" x14ac:dyDescent="0.3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>
        <v>9</v>
      </c>
      <c r="K11" s="25">
        <v>10</v>
      </c>
      <c r="L11" s="25">
        <v>11</v>
      </c>
      <c r="M11" s="25">
        <v>12</v>
      </c>
      <c r="N11" s="25">
        <v>13</v>
      </c>
      <c r="O11" s="25">
        <v>14</v>
      </c>
      <c r="P11" s="25">
        <v>15</v>
      </c>
      <c r="Q11" s="25">
        <v>16</v>
      </c>
      <c r="R11" s="25">
        <v>17</v>
      </c>
      <c r="S11" s="25">
        <v>18</v>
      </c>
      <c r="T11" s="25">
        <v>19</v>
      </c>
      <c r="U11" s="25">
        <v>20</v>
      </c>
      <c r="V11" s="25">
        <v>21</v>
      </c>
      <c r="W11" s="25">
        <v>22</v>
      </c>
      <c r="X11" s="25">
        <v>23</v>
      </c>
      <c r="Y11" s="25">
        <v>24</v>
      </c>
      <c r="Z11" s="25">
        <v>25</v>
      </c>
      <c r="AA11" s="25">
        <v>26</v>
      </c>
      <c r="AB11" s="25">
        <v>27</v>
      </c>
      <c r="AC11" s="25">
        <v>28</v>
      </c>
      <c r="AD11" s="25">
        <v>29</v>
      </c>
      <c r="AE11" s="25">
        <v>30</v>
      </c>
      <c r="AF11" s="25">
        <v>31</v>
      </c>
      <c r="AG11" s="25">
        <v>32</v>
      </c>
      <c r="AH11" s="25">
        <v>33</v>
      </c>
      <c r="AI11" s="25">
        <v>34</v>
      </c>
      <c r="AJ11" s="25">
        <v>35</v>
      </c>
      <c r="AK11" s="25">
        <v>36</v>
      </c>
      <c r="AL11" s="25">
        <v>37</v>
      </c>
    </row>
    <row r="12" spans="2:38" ht="56.25" x14ac:dyDescent="0.3">
      <c r="B12" s="6" t="s">
        <v>31</v>
      </c>
      <c r="C12" s="7" t="s">
        <v>32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7"/>
      <c r="AI12" s="27"/>
      <c r="AJ12" s="27"/>
      <c r="AK12" s="27"/>
      <c r="AL12" s="27"/>
    </row>
    <row r="13" spans="2:38" ht="37.5" x14ac:dyDescent="0.3">
      <c r="B13" s="5" t="s">
        <v>33</v>
      </c>
      <c r="C13" s="8" t="s">
        <v>34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7"/>
      <c r="AI13" s="27"/>
      <c r="AJ13" s="27"/>
      <c r="AK13" s="27"/>
      <c r="AL13" s="27"/>
    </row>
    <row r="14" spans="2:38" ht="37.5" x14ac:dyDescent="0.3">
      <c r="B14" s="5" t="s">
        <v>35</v>
      </c>
      <c r="C14" s="8" t="s">
        <v>36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7"/>
      <c r="AI14" s="27"/>
      <c r="AJ14" s="27"/>
      <c r="AK14" s="27"/>
      <c r="AL14" s="27"/>
    </row>
    <row r="15" spans="2:38" ht="37.5" x14ac:dyDescent="0.3">
      <c r="B15" s="5" t="s">
        <v>37</v>
      </c>
      <c r="C15" s="8" t="s">
        <v>38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7"/>
      <c r="AI15" s="27"/>
      <c r="AJ15" s="27"/>
      <c r="AK15" s="27"/>
      <c r="AL15" s="27"/>
    </row>
    <row r="16" spans="2:38" ht="56.25" x14ac:dyDescent="0.3">
      <c r="B16" s="5" t="s">
        <v>39</v>
      </c>
      <c r="C16" s="8" t="s">
        <v>40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7"/>
      <c r="AI16" s="27"/>
      <c r="AJ16" s="27"/>
      <c r="AK16" s="27"/>
      <c r="AL16" s="27"/>
    </row>
    <row r="17" spans="2:38" ht="56.25" x14ac:dyDescent="0.3">
      <c r="B17" s="5" t="s">
        <v>41</v>
      </c>
      <c r="C17" s="8" t="s">
        <v>42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7"/>
      <c r="AI17" s="27"/>
      <c r="AJ17" s="27"/>
      <c r="AK17" s="27"/>
      <c r="AL17" s="27"/>
    </row>
    <row r="18" spans="2:38" ht="56.25" x14ac:dyDescent="0.3">
      <c r="B18" s="5" t="s">
        <v>43</v>
      </c>
      <c r="C18" s="8" t="s">
        <v>44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7"/>
      <c r="AI18" s="27"/>
      <c r="AJ18" s="27"/>
      <c r="AK18" s="27"/>
      <c r="AL18" s="27"/>
    </row>
    <row r="19" spans="2:38" ht="56.25" x14ac:dyDescent="0.3">
      <c r="B19" s="5" t="s">
        <v>45</v>
      </c>
      <c r="C19" s="8" t="s">
        <v>46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7"/>
      <c r="AI19" s="27"/>
      <c r="AJ19" s="27"/>
      <c r="AK19" s="27"/>
      <c r="AL19" s="27"/>
    </row>
    <row r="20" spans="2:38" hidden="1" x14ac:dyDescent="0.3">
      <c r="B20" s="5" t="s">
        <v>43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7"/>
      <c r="AI20" s="27"/>
      <c r="AJ20" s="27"/>
      <c r="AK20" s="27"/>
      <c r="AL20" s="27"/>
    </row>
    <row r="21" spans="2:38" ht="37.5" x14ac:dyDescent="0.3">
      <c r="B21" s="5" t="s">
        <v>78</v>
      </c>
      <c r="C21" s="8" t="s">
        <v>47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7"/>
      <c r="AI21" s="27"/>
      <c r="AJ21" s="27"/>
      <c r="AK21" s="27"/>
      <c r="AL21" s="27"/>
    </row>
    <row r="22" spans="2:38" ht="56.25" x14ac:dyDescent="0.3">
      <c r="B22" s="6">
        <v>2</v>
      </c>
      <c r="C22" s="7" t="s">
        <v>48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7"/>
      <c r="AI22" s="27"/>
      <c r="AJ22" s="27"/>
      <c r="AK22" s="27"/>
      <c r="AL22" s="27"/>
    </row>
    <row r="23" spans="2:38" ht="37.5" x14ac:dyDescent="0.3">
      <c r="B23" s="6"/>
      <c r="C23" s="8" t="s">
        <v>74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7"/>
      <c r="AI23" s="27"/>
      <c r="AJ23" s="27"/>
      <c r="AK23" s="27"/>
      <c r="AL23" s="27"/>
    </row>
    <row r="24" spans="2:38" ht="56.25" x14ac:dyDescent="0.3">
      <c r="B24" s="6">
        <v>3</v>
      </c>
      <c r="C24" s="15" t="s">
        <v>79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27"/>
      <c r="AI24" s="27"/>
      <c r="AJ24" s="27"/>
      <c r="AK24" s="27"/>
      <c r="AL24" s="27"/>
    </row>
    <row r="25" spans="2:38" x14ac:dyDescent="0.3">
      <c r="B25" s="5" t="s">
        <v>50</v>
      </c>
      <c r="C25" s="8" t="s">
        <v>80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7"/>
      <c r="AI25" s="27"/>
      <c r="AJ25" s="27"/>
      <c r="AK25" s="27"/>
      <c r="AL25" s="27"/>
    </row>
    <row r="26" spans="2:38" ht="37.5" x14ac:dyDescent="0.3">
      <c r="B26" s="5"/>
      <c r="C26" s="8" t="s">
        <v>74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7"/>
      <c r="AI26" s="27"/>
      <c r="AJ26" s="27"/>
      <c r="AK26" s="27"/>
      <c r="AL26" s="27"/>
    </row>
    <row r="27" spans="2:38" x14ac:dyDescent="0.3">
      <c r="B27" s="5" t="s">
        <v>71</v>
      </c>
      <c r="C27" s="8" t="s">
        <v>81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7"/>
      <c r="AI27" s="27"/>
      <c r="AJ27" s="27"/>
      <c r="AK27" s="27"/>
      <c r="AL27" s="27"/>
    </row>
    <row r="28" spans="2:38" ht="37.5" x14ac:dyDescent="0.3">
      <c r="B28" s="5"/>
      <c r="C28" s="8" t="s">
        <v>74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27"/>
      <c r="AI28" s="27"/>
      <c r="AJ28" s="27"/>
      <c r="AK28" s="27"/>
      <c r="AL28" s="27"/>
    </row>
    <row r="29" spans="2:38" x14ac:dyDescent="0.3">
      <c r="B29" s="5" t="s">
        <v>82</v>
      </c>
      <c r="C29" s="8" t="s">
        <v>51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27"/>
      <c r="AI29" s="27"/>
      <c r="AJ29" s="27"/>
      <c r="AK29" s="27"/>
      <c r="AL29" s="27"/>
    </row>
    <row r="30" spans="2:38" ht="37.5" x14ac:dyDescent="0.3">
      <c r="B30" s="5"/>
      <c r="C30" s="8" t="s">
        <v>74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7"/>
      <c r="AI30" s="27"/>
      <c r="AJ30" s="27"/>
      <c r="AK30" s="27"/>
      <c r="AL30" s="27"/>
    </row>
    <row r="31" spans="2:38" x14ac:dyDescent="0.3">
      <c r="B31" s="6" t="s">
        <v>83</v>
      </c>
      <c r="C31" s="7" t="s">
        <v>73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27"/>
      <c r="AI31" s="27"/>
      <c r="AJ31" s="27"/>
      <c r="AK31" s="27"/>
      <c r="AL31" s="27"/>
    </row>
    <row r="32" spans="2:38" ht="37.5" x14ac:dyDescent="0.3">
      <c r="B32" s="6"/>
      <c r="C32" s="8" t="s">
        <v>74</v>
      </c>
      <c r="D32" s="8"/>
      <c r="E32" s="8"/>
      <c r="F32" s="8"/>
      <c r="G32" s="8"/>
      <c r="H32" s="8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27"/>
      <c r="AI32" s="27"/>
      <c r="AJ32" s="27"/>
      <c r="AK32" s="27"/>
      <c r="AL32" s="27"/>
    </row>
  </sheetData>
  <mergeCells count="48">
    <mergeCell ref="AA9:AA10"/>
    <mergeCell ref="AB9:AB10"/>
    <mergeCell ref="AE9:AE10"/>
    <mergeCell ref="AF9:AF10"/>
    <mergeCell ref="AG9:AG10"/>
    <mergeCell ref="AH6:AH10"/>
    <mergeCell ref="AI6:AI10"/>
    <mergeCell ref="AJ6:AJ10"/>
    <mergeCell ref="AK6:AK10"/>
    <mergeCell ref="AL6:AL10"/>
    <mergeCell ref="AD6:AG6"/>
    <mergeCell ref="M7:M10"/>
    <mergeCell ref="N7:P7"/>
    <mergeCell ref="Q7:Q10"/>
    <mergeCell ref="R7:T7"/>
    <mergeCell ref="U7:Y7"/>
    <mergeCell ref="Z7:AC7"/>
    <mergeCell ref="AD7:AG7"/>
    <mergeCell ref="N8:N10"/>
    <mergeCell ref="O8:O10"/>
    <mergeCell ref="P8:P10"/>
    <mergeCell ref="R8:R10"/>
    <mergeCell ref="AA8:AC8"/>
    <mergeCell ref="AD8:AD10"/>
    <mergeCell ref="AE8:AG8"/>
    <mergeCell ref="V9:V10"/>
    <mergeCell ref="Z8:Z10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P6"/>
    <mergeCell ref="Q6:T6"/>
    <mergeCell ref="U6:AC6"/>
    <mergeCell ref="W9:W10"/>
    <mergeCell ref="C3:W3"/>
    <mergeCell ref="S8:S10"/>
    <mergeCell ref="T8:T10"/>
    <mergeCell ref="U8:U10"/>
    <mergeCell ref="V8:Y8"/>
    <mergeCell ref="X9:X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6"/>
  <sheetViews>
    <sheetView topLeftCell="A10" zoomScale="55" zoomScaleNormal="55" workbookViewId="0">
      <selection activeCell="M6" sqref="M6:P6"/>
    </sheetView>
  </sheetViews>
  <sheetFormatPr defaultRowHeight="18.75" x14ac:dyDescent="0.3"/>
  <cols>
    <col min="1" max="1" width="4.28515625" style="1" customWidth="1"/>
    <col min="2" max="2" width="14.28515625" style="1" bestFit="1" customWidth="1"/>
    <col min="3" max="3" width="163.7109375" style="1" customWidth="1"/>
    <col min="4" max="4" width="22.28515625" style="1" customWidth="1"/>
    <col min="5" max="5" width="17.140625" style="1" customWidth="1"/>
    <col min="6" max="6" width="19" style="1" customWidth="1"/>
    <col min="7" max="7" width="24.140625" style="1" customWidth="1"/>
    <col min="8" max="8" width="27" style="1" customWidth="1"/>
    <col min="9" max="15" width="24" style="1" customWidth="1"/>
    <col min="16" max="20" width="29.5703125" style="1" customWidth="1"/>
    <col min="21" max="35" width="20" style="1" customWidth="1"/>
    <col min="36" max="36" width="29.5703125" style="1" customWidth="1"/>
    <col min="37" max="38" width="24.28515625" style="1" customWidth="1"/>
    <col min="39" max="16384" width="9.140625" style="1"/>
  </cols>
  <sheetData>
    <row r="1" spans="2:38" x14ac:dyDescent="0.3">
      <c r="Z1" s="1" t="s">
        <v>84</v>
      </c>
    </row>
    <row r="2" spans="2:38" ht="26.25" x14ac:dyDescent="0.4">
      <c r="C2" s="2" t="s">
        <v>85</v>
      </c>
    </row>
    <row r="3" spans="2:38" ht="135" customHeight="1" x14ac:dyDescent="0.6">
      <c r="B3" s="3"/>
      <c r="C3" s="45" t="s">
        <v>86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6" spans="2:38" ht="85.5" customHeight="1" x14ac:dyDescent="0.3">
      <c r="B6" s="47" t="s">
        <v>3</v>
      </c>
      <c r="C6" s="48" t="s">
        <v>4</v>
      </c>
      <c r="D6" s="48" t="s">
        <v>5</v>
      </c>
      <c r="E6" s="48" t="s">
        <v>6</v>
      </c>
      <c r="F6" s="48" t="s">
        <v>7</v>
      </c>
      <c r="G6" s="48" t="s">
        <v>8</v>
      </c>
      <c r="H6" s="48" t="s">
        <v>9</v>
      </c>
      <c r="I6" s="49" t="s">
        <v>10</v>
      </c>
      <c r="J6" s="49" t="s">
        <v>11</v>
      </c>
      <c r="K6" s="49" t="str">
        <f>[1]Лист1!M5</f>
        <v>Планируемый период проведения</v>
      </c>
      <c r="L6" s="49" t="str">
        <f>[1]Лист1!N5</f>
        <v>Фактический период проведения</v>
      </c>
      <c r="M6" s="48" t="s">
        <v>150</v>
      </c>
      <c r="N6" s="48"/>
      <c r="O6" s="48"/>
      <c r="P6" s="48"/>
      <c r="Q6" s="52" t="s">
        <v>151</v>
      </c>
      <c r="R6" s="53"/>
      <c r="S6" s="53"/>
      <c r="T6" s="54"/>
      <c r="U6" s="55" t="s">
        <v>149</v>
      </c>
      <c r="V6" s="55"/>
      <c r="W6" s="55"/>
      <c r="X6" s="55"/>
      <c r="Y6" s="55"/>
      <c r="Z6" s="55"/>
      <c r="AA6" s="55"/>
      <c r="AB6" s="55"/>
      <c r="AC6" s="55"/>
      <c r="AD6" s="48" t="s">
        <v>152</v>
      </c>
      <c r="AE6" s="48"/>
      <c r="AF6" s="48"/>
      <c r="AG6" s="48"/>
      <c r="AH6" s="49" t="s">
        <v>12</v>
      </c>
      <c r="AI6" s="48" t="s">
        <v>13</v>
      </c>
      <c r="AJ6" s="48" t="s">
        <v>14</v>
      </c>
      <c r="AK6" s="49" t="s">
        <v>15</v>
      </c>
      <c r="AL6" s="49" t="s">
        <v>16</v>
      </c>
    </row>
    <row r="7" spans="2:38" ht="18.75" customHeight="1" x14ac:dyDescent="0.3">
      <c r="B7" s="47"/>
      <c r="C7" s="48"/>
      <c r="D7" s="48"/>
      <c r="E7" s="48"/>
      <c r="F7" s="48"/>
      <c r="G7" s="48"/>
      <c r="H7" s="48"/>
      <c r="I7" s="50"/>
      <c r="J7" s="50"/>
      <c r="K7" s="50"/>
      <c r="L7" s="50"/>
      <c r="M7" s="48" t="s">
        <v>17</v>
      </c>
      <c r="N7" s="48" t="s">
        <v>55</v>
      </c>
      <c r="O7" s="48"/>
      <c r="P7" s="48"/>
      <c r="Q7" s="48" t="s">
        <v>17</v>
      </c>
      <c r="R7" s="48" t="s">
        <v>55</v>
      </c>
      <c r="S7" s="48"/>
      <c r="T7" s="48"/>
      <c r="U7" s="48" t="s">
        <v>18</v>
      </c>
      <c r="V7" s="48"/>
      <c r="W7" s="48"/>
      <c r="X7" s="48"/>
      <c r="Y7" s="48"/>
      <c r="Z7" s="48" t="s">
        <v>19</v>
      </c>
      <c r="AA7" s="48"/>
      <c r="AB7" s="48"/>
      <c r="AC7" s="48"/>
      <c r="AD7" s="55" t="s">
        <v>20</v>
      </c>
      <c r="AE7" s="55"/>
      <c r="AF7" s="55"/>
      <c r="AG7" s="55"/>
      <c r="AH7" s="50"/>
      <c r="AI7" s="48"/>
      <c r="AJ7" s="48"/>
      <c r="AK7" s="50"/>
      <c r="AL7" s="50"/>
    </row>
    <row r="8" spans="2:38" ht="18.75" customHeight="1" x14ac:dyDescent="0.3">
      <c r="B8" s="47"/>
      <c r="C8" s="48"/>
      <c r="D8" s="48"/>
      <c r="E8" s="48"/>
      <c r="F8" s="48"/>
      <c r="G8" s="48"/>
      <c r="H8" s="48"/>
      <c r="I8" s="50"/>
      <c r="J8" s="50"/>
      <c r="K8" s="50"/>
      <c r="L8" s="50"/>
      <c r="M8" s="48"/>
      <c r="N8" s="48" t="s">
        <v>28</v>
      </c>
      <c r="O8" s="48" t="s">
        <v>29</v>
      </c>
      <c r="P8" s="48" t="s">
        <v>30</v>
      </c>
      <c r="Q8" s="48"/>
      <c r="R8" s="48" t="s">
        <v>28</v>
      </c>
      <c r="S8" s="48" t="s">
        <v>29</v>
      </c>
      <c r="T8" s="48" t="s">
        <v>30</v>
      </c>
      <c r="U8" s="47" t="s">
        <v>17</v>
      </c>
      <c r="V8" s="55" t="s">
        <v>21</v>
      </c>
      <c r="W8" s="55"/>
      <c r="X8" s="55"/>
      <c r="Y8" s="55"/>
      <c r="Z8" s="47" t="s">
        <v>17</v>
      </c>
      <c r="AA8" s="55" t="s">
        <v>21</v>
      </c>
      <c r="AB8" s="55"/>
      <c r="AC8" s="55"/>
      <c r="AD8" s="48" t="s">
        <v>22</v>
      </c>
      <c r="AE8" s="48" t="s">
        <v>23</v>
      </c>
      <c r="AF8" s="48"/>
      <c r="AG8" s="48"/>
      <c r="AH8" s="50"/>
      <c r="AI8" s="48"/>
      <c r="AJ8" s="48"/>
      <c r="AK8" s="50"/>
      <c r="AL8" s="50"/>
    </row>
    <row r="9" spans="2:38" x14ac:dyDescent="0.3">
      <c r="B9" s="47"/>
      <c r="C9" s="48"/>
      <c r="D9" s="48"/>
      <c r="E9" s="48"/>
      <c r="F9" s="48"/>
      <c r="G9" s="48"/>
      <c r="H9" s="48"/>
      <c r="I9" s="50"/>
      <c r="J9" s="50"/>
      <c r="K9" s="50"/>
      <c r="L9" s="50"/>
      <c r="M9" s="48"/>
      <c r="N9" s="48"/>
      <c r="O9" s="48"/>
      <c r="P9" s="48"/>
      <c r="Q9" s="48"/>
      <c r="R9" s="48"/>
      <c r="S9" s="48"/>
      <c r="T9" s="48"/>
      <c r="U9" s="47"/>
      <c r="V9" s="48" t="s">
        <v>24</v>
      </c>
      <c r="W9" s="48" t="s">
        <v>25</v>
      </c>
      <c r="X9" s="48" t="s">
        <v>26</v>
      </c>
      <c r="Y9" s="11" t="s">
        <v>55</v>
      </c>
      <c r="Z9" s="47"/>
      <c r="AA9" s="48" t="s">
        <v>27</v>
      </c>
      <c r="AB9" s="48" t="s">
        <v>26</v>
      </c>
      <c r="AC9" s="11" t="s">
        <v>55</v>
      </c>
      <c r="AD9" s="48"/>
      <c r="AE9" s="49" t="s">
        <v>28</v>
      </c>
      <c r="AF9" s="49" t="s">
        <v>29</v>
      </c>
      <c r="AG9" s="49" t="s">
        <v>30</v>
      </c>
      <c r="AH9" s="50"/>
      <c r="AI9" s="48"/>
      <c r="AJ9" s="48"/>
      <c r="AK9" s="50"/>
      <c r="AL9" s="50"/>
    </row>
    <row r="10" spans="2:38" ht="178.5" customHeight="1" x14ac:dyDescent="0.3">
      <c r="B10" s="47"/>
      <c r="C10" s="48"/>
      <c r="D10" s="48"/>
      <c r="E10" s="48"/>
      <c r="F10" s="48"/>
      <c r="G10" s="48"/>
      <c r="H10" s="48"/>
      <c r="I10" s="51"/>
      <c r="J10" s="51"/>
      <c r="K10" s="51"/>
      <c r="L10" s="51"/>
      <c r="M10" s="48"/>
      <c r="N10" s="48"/>
      <c r="O10" s="48"/>
      <c r="P10" s="48"/>
      <c r="Q10" s="48"/>
      <c r="R10" s="48"/>
      <c r="S10" s="48"/>
      <c r="T10" s="48"/>
      <c r="U10" s="47"/>
      <c r="V10" s="48"/>
      <c r="W10" s="48"/>
      <c r="X10" s="48"/>
      <c r="Y10" s="12" t="s">
        <v>56</v>
      </c>
      <c r="Z10" s="47"/>
      <c r="AA10" s="48"/>
      <c r="AB10" s="48"/>
      <c r="AC10" s="12" t="s">
        <v>56</v>
      </c>
      <c r="AD10" s="48"/>
      <c r="AE10" s="51"/>
      <c r="AF10" s="51"/>
      <c r="AG10" s="51"/>
      <c r="AH10" s="51"/>
      <c r="AI10" s="48"/>
      <c r="AJ10" s="48"/>
      <c r="AK10" s="51"/>
      <c r="AL10" s="51"/>
    </row>
    <row r="11" spans="2:38" x14ac:dyDescent="0.3"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25">
        <v>12</v>
      </c>
      <c r="N11" s="25">
        <v>13</v>
      </c>
      <c r="O11" s="25">
        <v>14</v>
      </c>
      <c r="P11" s="25">
        <v>15</v>
      </c>
      <c r="Q11" s="25">
        <v>16</v>
      </c>
      <c r="R11" s="25">
        <v>17</v>
      </c>
      <c r="S11" s="25">
        <v>18</v>
      </c>
      <c r="T11" s="25">
        <v>19</v>
      </c>
      <c r="U11" s="25">
        <v>20</v>
      </c>
      <c r="V11" s="25">
        <v>21</v>
      </c>
      <c r="W11" s="25">
        <v>22</v>
      </c>
      <c r="X11" s="25">
        <v>23</v>
      </c>
      <c r="Y11" s="25">
        <v>24</v>
      </c>
      <c r="Z11" s="25">
        <v>25</v>
      </c>
      <c r="AA11" s="25">
        <v>26</v>
      </c>
      <c r="AB11" s="25">
        <v>27</v>
      </c>
      <c r="AC11" s="25">
        <v>28</v>
      </c>
      <c r="AD11" s="25">
        <v>29</v>
      </c>
      <c r="AE11" s="25">
        <v>30</v>
      </c>
      <c r="AF11" s="25">
        <v>31</v>
      </c>
      <c r="AG11" s="25">
        <v>32</v>
      </c>
      <c r="AH11" s="25">
        <v>33</v>
      </c>
      <c r="AI11" s="25">
        <v>34</v>
      </c>
      <c r="AJ11" s="25">
        <v>35</v>
      </c>
      <c r="AK11" s="25">
        <v>36</v>
      </c>
      <c r="AL11" s="25">
        <v>37</v>
      </c>
    </row>
    <row r="12" spans="2:38" x14ac:dyDescent="0.3">
      <c r="B12" s="6" t="s">
        <v>31</v>
      </c>
      <c r="C12" s="7" t="s">
        <v>87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2:38" x14ac:dyDescent="0.3">
      <c r="B13" s="5" t="s">
        <v>33</v>
      </c>
      <c r="C13" s="8" t="s">
        <v>88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2:38" ht="56.25" x14ac:dyDescent="0.3">
      <c r="B14" s="5" t="s">
        <v>89</v>
      </c>
      <c r="C14" s="8" t="s">
        <v>90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2:38" ht="56.25" x14ac:dyDescent="0.3">
      <c r="B15" s="5" t="s">
        <v>91</v>
      </c>
      <c r="C15" s="8" t="s">
        <v>92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2:38" ht="37.5" x14ac:dyDescent="0.3">
      <c r="B16" s="5" t="s">
        <v>93</v>
      </c>
      <c r="C16" s="8" t="s">
        <v>94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2:38" ht="56.25" x14ac:dyDescent="0.3">
      <c r="B17" s="5" t="s">
        <v>95</v>
      </c>
      <c r="C17" s="8" t="s">
        <v>96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2:38" ht="56.25" x14ac:dyDescent="0.3">
      <c r="B18" s="5" t="s">
        <v>97</v>
      </c>
      <c r="C18" s="8" t="s">
        <v>98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2:38" ht="56.25" x14ac:dyDescent="0.3">
      <c r="B19" s="5" t="s">
        <v>99</v>
      </c>
      <c r="C19" s="8" t="s">
        <v>100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2:38" ht="56.25" x14ac:dyDescent="0.3">
      <c r="B20" s="5" t="s">
        <v>101</v>
      </c>
      <c r="C20" s="8" t="s">
        <v>102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2:38" ht="56.25" x14ac:dyDescent="0.3">
      <c r="B21" s="5" t="s">
        <v>103</v>
      </c>
      <c r="C21" s="8" t="s">
        <v>104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2:38" ht="75" x14ac:dyDescent="0.3">
      <c r="B22" s="5" t="s">
        <v>105</v>
      </c>
      <c r="C22" s="8" t="s">
        <v>106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2:38" ht="57.75" x14ac:dyDescent="0.3">
      <c r="B23" s="5"/>
      <c r="C23" s="17" t="s">
        <v>107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2:38" ht="56.25" x14ac:dyDescent="0.3">
      <c r="B24" s="5" t="s">
        <v>108</v>
      </c>
      <c r="C24" s="8" t="s">
        <v>109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2:38" ht="57.75" x14ac:dyDescent="0.3">
      <c r="B25" s="5"/>
      <c r="C25" s="17" t="s">
        <v>107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2:38" ht="56.25" x14ac:dyDescent="0.3">
      <c r="B26" s="5" t="s">
        <v>110</v>
      </c>
      <c r="C26" s="8" t="s">
        <v>111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2:38" x14ac:dyDescent="0.3">
      <c r="B27" s="5" t="s">
        <v>39</v>
      </c>
      <c r="C27" s="8" t="s">
        <v>112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2:38" ht="57.75" x14ac:dyDescent="0.3">
      <c r="B28" s="5"/>
      <c r="C28" s="17" t="s">
        <v>107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2:38" ht="56.25" x14ac:dyDescent="0.3">
      <c r="B29" s="6" t="s">
        <v>113</v>
      </c>
      <c r="C29" s="7" t="s">
        <v>32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</row>
    <row r="30" spans="2:38" ht="56.25" x14ac:dyDescent="0.3">
      <c r="B30" s="5" t="s">
        <v>114</v>
      </c>
      <c r="C30" s="8" t="s">
        <v>57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2:38" ht="37.5" x14ac:dyDescent="0.3">
      <c r="B31" s="5" t="s">
        <v>115</v>
      </c>
      <c r="C31" s="8" t="s">
        <v>58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2:38" ht="56.25" x14ac:dyDescent="0.3">
      <c r="B32" s="5" t="s">
        <v>116</v>
      </c>
      <c r="C32" s="8" t="s">
        <v>59</v>
      </c>
      <c r="D32" s="8"/>
      <c r="E32" s="8"/>
      <c r="F32" s="8"/>
      <c r="G32" s="8"/>
      <c r="H32" s="8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2:38" ht="37.5" x14ac:dyDescent="0.3">
      <c r="B33" s="13" t="s">
        <v>117</v>
      </c>
      <c r="C33" s="8" t="s">
        <v>60</v>
      </c>
      <c r="D33" s="8"/>
      <c r="E33" s="8"/>
      <c r="F33" s="8"/>
      <c r="G33" s="8"/>
      <c r="H33" s="8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2:38" ht="37.5" x14ac:dyDescent="0.3">
      <c r="B34" s="13" t="s">
        <v>118</v>
      </c>
      <c r="C34" s="18" t="s">
        <v>62</v>
      </c>
      <c r="D34" s="8"/>
      <c r="E34" s="8"/>
      <c r="F34" s="8"/>
      <c r="G34" s="8"/>
      <c r="H34" s="8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2:38" ht="37.5" x14ac:dyDescent="0.3">
      <c r="B35" s="13" t="s">
        <v>119</v>
      </c>
      <c r="C35" s="18" t="s">
        <v>64</v>
      </c>
      <c r="D35" s="8"/>
      <c r="E35" s="8"/>
      <c r="F35" s="8"/>
      <c r="G35" s="8"/>
      <c r="H35" s="8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2:38" ht="37.5" x14ac:dyDescent="0.3">
      <c r="B36" s="13" t="s">
        <v>120</v>
      </c>
      <c r="C36" s="18" t="s">
        <v>66</v>
      </c>
      <c r="D36" s="8"/>
      <c r="E36" s="8"/>
      <c r="F36" s="8"/>
      <c r="G36" s="8"/>
      <c r="H36" s="8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2:38" ht="37.5" x14ac:dyDescent="0.3">
      <c r="B37" s="13" t="s">
        <v>121</v>
      </c>
      <c r="C37" s="18" t="s">
        <v>68</v>
      </c>
      <c r="D37" s="8"/>
      <c r="E37" s="8"/>
      <c r="F37" s="8"/>
      <c r="G37" s="8"/>
      <c r="H37" s="8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2:38" ht="37.5" x14ac:dyDescent="0.3">
      <c r="B38" s="13"/>
      <c r="C38" s="8" t="s">
        <v>47</v>
      </c>
      <c r="D38" s="8"/>
      <c r="E38" s="8"/>
      <c r="F38" s="8"/>
      <c r="G38" s="8"/>
      <c r="H38" s="8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2:38" ht="56.25" x14ac:dyDescent="0.3">
      <c r="B39" s="6">
        <v>3</v>
      </c>
      <c r="C39" s="7" t="s">
        <v>69</v>
      </c>
      <c r="D39" s="7"/>
      <c r="E39" s="7"/>
      <c r="F39" s="7"/>
      <c r="G39" s="7"/>
      <c r="H39" s="7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2:38" ht="39" x14ac:dyDescent="0.3">
      <c r="B40" s="6">
        <v>4</v>
      </c>
      <c r="C40" s="14" t="s">
        <v>70</v>
      </c>
      <c r="D40" s="7"/>
      <c r="E40" s="7"/>
      <c r="F40" s="7"/>
      <c r="G40" s="7"/>
      <c r="H40" s="7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2:38" ht="56.25" x14ac:dyDescent="0.3">
      <c r="B41" s="5" t="s">
        <v>122</v>
      </c>
      <c r="C41" s="8" t="s">
        <v>69</v>
      </c>
      <c r="D41" s="8"/>
      <c r="E41" s="8"/>
      <c r="F41" s="8"/>
      <c r="G41" s="8"/>
      <c r="H41" s="8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2:38" ht="56.25" x14ac:dyDescent="0.3">
      <c r="B42" s="5" t="s">
        <v>123</v>
      </c>
      <c r="C42" s="8" t="s">
        <v>72</v>
      </c>
      <c r="D42" s="8"/>
      <c r="E42" s="8"/>
      <c r="F42" s="8"/>
      <c r="G42" s="8"/>
      <c r="H42" s="8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2:38" x14ac:dyDescent="0.3">
      <c r="B43" s="5" t="s">
        <v>124</v>
      </c>
      <c r="C43" s="8" t="s">
        <v>112</v>
      </c>
      <c r="D43" s="8"/>
      <c r="E43" s="8"/>
      <c r="F43" s="8"/>
      <c r="G43" s="8"/>
      <c r="H43" s="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2:38" ht="37.5" x14ac:dyDescent="0.3">
      <c r="B44" s="5" t="s">
        <v>125</v>
      </c>
      <c r="C44" s="8" t="s">
        <v>74</v>
      </c>
      <c r="D44" s="8"/>
      <c r="E44" s="8"/>
      <c r="F44" s="8"/>
      <c r="G44" s="8"/>
      <c r="H44" s="8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2:38" ht="37.5" x14ac:dyDescent="0.3">
      <c r="B45" s="6" t="s">
        <v>126</v>
      </c>
      <c r="C45" s="7" t="s">
        <v>127</v>
      </c>
      <c r="D45" s="7"/>
      <c r="E45" s="7"/>
      <c r="F45" s="7"/>
      <c r="G45" s="7"/>
      <c r="H45" s="7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2:38" ht="37.5" x14ac:dyDescent="0.3">
      <c r="B46" s="6"/>
      <c r="C46" s="8" t="s">
        <v>74</v>
      </c>
      <c r="D46" s="7"/>
      <c r="E46" s="7"/>
      <c r="F46" s="7"/>
      <c r="G46" s="7"/>
      <c r="H46" s="7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</row>
  </sheetData>
  <mergeCells count="48">
    <mergeCell ref="Q6:T6"/>
    <mergeCell ref="Q7:Q10"/>
    <mergeCell ref="R7:T7"/>
    <mergeCell ref="R8:R10"/>
    <mergeCell ref="S8:S10"/>
    <mergeCell ref="T8:T10"/>
    <mergeCell ref="M7:M10"/>
    <mergeCell ref="N7:P7"/>
    <mergeCell ref="N8:N10"/>
    <mergeCell ref="O8:O10"/>
    <mergeCell ref="P8:P10"/>
    <mergeCell ref="AI6:AI10"/>
    <mergeCell ref="AJ6:AJ10"/>
    <mergeCell ref="AK6:AK10"/>
    <mergeCell ref="AL6:AL10"/>
    <mergeCell ref="U7:Y7"/>
    <mergeCell ref="Z7:AC7"/>
    <mergeCell ref="AD7:AG7"/>
    <mergeCell ref="U8:U10"/>
    <mergeCell ref="AH6:AH10"/>
    <mergeCell ref="AE8:AG8"/>
    <mergeCell ref="V9:V10"/>
    <mergeCell ref="W9:W10"/>
    <mergeCell ref="X9:X10"/>
    <mergeCell ref="AA9:AA10"/>
    <mergeCell ref="AD6:AG6"/>
    <mergeCell ref="V8:Y8"/>
    <mergeCell ref="Z8:Z10"/>
    <mergeCell ref="AA8:AC8"/>
    <mergeCell ref="AD8:AD10"/>
    <mergeCell ref="AB9:AB10"/>
    <mergeCell ref="AE9:AE10"/>
    <mergeCell ref="AF9:AF10"/>
    <mergeCell ref="AG9:AG10"/>
    <mergeCell ref="C3:AA3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U6:AC6"/>
    <mergeCell ref="M6:P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2"/>
  <sheetViews>
    <sheetView topLeftCell="B1" workbookViewId="0">
      <selection activeCell="P5" sqref="P5"/>
    </sheetView>
  </sheetViews>
  <sheetFormatPr defaultRowHeight="15" x14ac:dyDescent="0.25"/>
  <cols>
    <col min="1" max="2" width="9.140625" style="19"/>
    <col min="3" max="3" width="29" style="19" customWidth="1"/>
    <col min="4" max="4" width="10.5703125" style="19" customWidth="1"/>
    <col min="5" max="5" width="22.28515625" style="19" customWidth="1"/>
    <col min="6" max="6" width="19.85546875" style="19" customWidth="1"/>
    <col min="7" max="7" width="17.5703125" style="19" customWidth="1"/>
    <col min="8" max="8" width="17.28515625" style="19" customWidth="1"/>
    <col min="9" max="9" width="17" style="19" customWidth="1"/>
    <col min="10" max="10" width="15.140625" style="19" customWidth="1"/>
    <col min="11" max="11" width="16.7109375" style="19" customWidth="1"/>
    <col min="12" max="12" width="16.5703125" style="19" customWidth="1"/>
    <col min="13" max="14" width="14.7109375" style="19" customWidth="1"/>
    <col min="15" max="15" width="22" style="19" customWidth="1"/>
    <col min="16" max="16" width="26" style="19" customWidth="1"/>
    <col min="17" max="17" width="19" style="19" customWidth="1"/>
    <col min="18" max="18" width="17.85546875" style="19" customWidth="1"/>
    <col min="19" max="16384" width="9.140625" style="19"/>
  </cols>
  <sheetData>
    <row r="1" spans="2:18" ht="18.75" x14ac:dyDescent="0.3">
      <c r="O1" s="1" t="s">
        <v>157</v>
      </c>
    </row>
    <row r="2" spans="2:18" ht="71.25" customHeight="1" x14ac:dyDescent="0.4">
      <c r="C2" s="56" t="s">
        <v>128</v>
      </c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20"/>
    </row>
    <row r="5" spans="2:18" ht="105" x14ac:dyDescent="0.25">
      <c r="B5" s="21" t="s">
        <v>3</v>
      </c>
      <c r="C5" s="22" t="s">
        <v>129</v>
      </c>
      <c r="D5" s="22" t="s">
        <v>130</v>
      </c>
      <c r="E5" s="22" t="s">
        <v>131</v>
      </c>
      <c r="F5" s="22" t="s">
        <v>132</v>
      </c>
      <c r="G5" s="22" t="s">
        <v>133</v>
      </c>
      <c r="H5" s="22" t="s">
        <v>134</v>
      </c>
      <c r="I5" s="22" t="s">
        <v>11</v>
      </c>
      <c r="J5" s="22" t="s">
        <v>135</v>
      </c>
      <c r="K5" s="22" t="s">
        <v>136</v>
      </c>
      <c r="L5" s="22" t="s">
        <v>137</v>
      </c>
      <c r="M5" s="22" t="s">
        <v>138</v>
      </c>
      <c r="N5" s="22" t="s">
        <v>139</v>
      </c>
      <c r="O5" s="22" t="s">
        <v>140</v>
      </c>
      <c r="P5" s="22" t="s">
        <v>141</v>
      </c>
      <c r="Q5" s="22" t="s">
        <v>142</v>
      </c>
      <c r="R5" s="22" t="s">
        <v>15</v>
      </c>
    </row>
    <row r="6" spans="2:18" x14ac:dyDescent="0.25"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  <c r="K6" s="21">
        <v>10</v>
      </c>
      <c r="L6" s="21">
        <v>11</v>
      </c>
      <c r="M6" s="21">
        <v>12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</row>
    <row r="7" spans="2:18" x14ac:dyDescent="0.25"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3"/>
    </row>
    <row r="8" spans="2:18" x14ac:dyDescent="0.25">
      <c r="B8" s="2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3"/>
    </row>
    <row r="9" spans="2:18" x14ac:dyDescent="0.25"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3"/>
    </row>
    <row r="10" spans="2:18" x14ac:dyDescent="0.25"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3"/>
    </row>
    <row r="11" spans="2:18" x14ac:dyDescent="0.25"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3"/>
    </row>
    <row r="12" spans="2:18" x14ac:dyDescent="0.25"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3"/>
    </row>
    <row r="13" spans="2:18" x14ac:dyDescent="0.25"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3"/>
    </row>
    <row r="14" spans="2:18" x14ac:dyDescent="0.25"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3"/>
    </row>
    <row r="15" spans="2:18" x14ac:dyDescent="0.25"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3"/>
    </row>
    <row r="16" spans="2:18" x14ac:dyDescent="0.25"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3"/>
    </row>
    <row r="17" spans="2:18" x14ac:dyDescent="0.25"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3"/>
    </row>
    <row r="18" spans="2:18" x14ac:dyDescent="0.25"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3"/>
    </row>
    <row r="19" spans="2:18" x14ac:dyDescent="0.25"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3"/>
    </row>
    <row r="20" spans="2:18" x14ac:dyDescent="0.25"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3"/>
    </row>
    <row r="21" spans="2:18" x14ac:dyDescent="0.25"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3"/>
    </row>
    <row r="22" spans="2:18" x14ac:dyDescent="0.25">
      <c r="B22" s="23" t="s">
        <v>143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3"/>
    </row>
  </sheetData>
  <mergeCells count="1">
    <mergeCell ref="C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4"/>
  <sheetViews>
    <sheetView zoomScale="60" zoomScaleNormal="60" workbookViewId="0">
      <selection activeCell="M6" sqref="M6:P6"/>
    </sheetView>
  </sheetViews>
  <sheetFormatPr defaultRowHeight="18.75" x14ac:dyDescent="0.3"/>
  <cols>
    <col min="1" max="1" width="4.28515625" style="1" customWidth="1"/>
    <col min="2" max="2" width="9.42578125" style="1" bestFit="1" customWidth="1"/>
    <col min="3" max="3" width="83" style="1" customWidth="1"/>
    <col min="4" max="4" width="22.28515625" style="1" customWidth="1"/>
    <col min="5" max="5" width="17.140625" style="1" customWidth="1"/>
    <col min="6" max="6" width="25.140625" style="1" customWidth="1"/>
    <col min="7" max="7" width="24.140625" style="1" customWidth="1"/>
    <col min="8" max="8" width="27" style="1" customWidth="1"/>
    <col min="9" max="9" width="24" style="1" customWidth="1"/>
    <col min="10" max="10" width="26.42578125" style="1" customWidth="1"/>
    <col min="11" max="12" width="24" style="1" customWidth="1"/>
    <col min="13" max="14" width="29.5703125" style="1" customWidth="1"/>
    <col min="15" max="27" width="20" style="1" customWidth="1"/>
    <col min="28" max="28" width="29.5703125" style="1" customWidth="1"/>
    <col min="29" max="30" width="24.28515625" style="1" customWidth="1"/>
    <col min="31" max="40" width="30.7109375" style="1" customWidth="1"/>
    <col min="41" max="16384" width="9.140625" style="1"/>
  </cols>
  <sheetData>
    <row r="1" spans="2:38" x14ac:dyDescent="0.3">
      <c r="T1" s="1" t="s">
        <v>158</v>
      </c>
    </row>
    <row r="2" spans="2:38" ht="26.25" x14ac:dyDescent="0.4">
      <c r="C2" s="2"/>
    </row>
    <row r="3" spans="2:38" ht="129.75" customHeight="1" x14ac:dyDescent="0.6">
      <c r="B3" s="3"/>
      <c r="C3" s="45" t="s">
        <v>155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8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6" spans="2:38" ht="85.5" customHeight="1" x14ac:dyDescent="0.3">
      <c r="B6" s="47" t="s">
        <v>3</v>
      </c>
      <c r="C6" s="48" t="s">
        <v>4</v>
      </c>
      <c r="D6" s="48" t="s">
        <v>5</v>
      </c>
      <c r="E6" s="48" t="s">
        <v>6</v>
      </c>
      <c r="F6" s="48" t="s">
        <v>7</v>
      </c>
      <c r="G6" s="48" t="s">
        <v>147</v>
      </c>
      <c r="H6" s="48" t="s">
        <v>144</v>
      </c>
      <c r="I6" s="49" t="s">
        <v>10</v>
      </c>
      <c r="J6" s="49" t="s">
        <v>11</v>
      </c>
      <c r="K6" s="49" t="str">
        <f>[1]Лист1!M5</f>
        <v>Планируемый период проведения</v>
      </c>
      <c r="L6" s="49" t="str">
        <f>[1]Лист1!N5</f>
        <v>Фактический период проведения</v>
      </c>
      <c r="M6" s="48" t="s">
        <v>150</v>
      </c>
      <c r="N6" s="48"/>
      <c r="O6" s="48"/>
      <c r="P6" s="48"/>
      <c r="Q6" s="52" t="s">
        <v>153</v>
      </c>
      <c r="R6" s="53"/>
      <c r="S6" s="53"/>
      <c r="T6" s="54"/>
      <c r="U6" s="55" t="s">
        <v>148</v>
      </c>
      <c r="V6" s="55"/>
      <c r="W6" s="55"/>
      <c r="X6" s="55"/>
      <c r="Y6" s="55"/>
      <c r="Z6" s="55"/>
      <c r="AA6" s="55"/>
      <c r="AB6" s="55"/>
      <c r="AC6" s="55"/>
      <c r="AD6" s="48" t="s">
        <v>154</v>
      </c>
      <c r="AE6" s="48"/>
      <c r="AF6" s="48"/>
      <c r="AG6" s="48"/>
      <c r="AH6" s="49" t="s">
        <v>145</v>
      </c>
      <c r="AI6" s="48" t="s">
        <v>13</v>
      </c>
      <c r="AJ6" s="48" t="s">
        <v>146</v>
      </c>
      <c r="AK6" s="49" t="s">
        <v>15</v>
      </c>
      <c r="AL6" s="49" t="s">
        <v>16</v>
      </c>
    </row>
    <row r="7" spans="2:38" ht="18.75" customHeight="1" x14ac:dyDescent="0.3">
      <c r="B7" s="47"/>
      <c r="C7" s="48"/>
      <c r="D7" s="48"/>
      <c r="E7" s="48"/>
      <c r="F7" s="48"/>
      <c r="G7" s="48"/>
      <c r="H7" s="48"/>
      <c r="I7" s="50"/>
      <c r="J7" s="50"/>
      <c r="K7" s="50"/>
      <c r="L7" s="50"/>
      <c r="M7" s="48" t="s">
        <v>17</v>
      </c>
      <c r="N7" s="48" t="s">
        <v>55</v>
      </c>
      <c r="O7" s="48"/>
      <c r="P7" s="48"/>
      <c r="Q7" s="48" t="s">
        <v>17</v>
      </c>
      <c r="R7" s="48" t="s">
        <v>55</v>
      </c>
      <c r="S7" s="48"/>
      <c r="T7" s="48"/>
      <c r="U7" s="48" t="s">
        <v>18</v>
      </c>
      <c r="V7" s="48"/>
      <c r="W7" s="48"/>
      <c r="X7" s="48"/>
      <c r="Y7" s="48"/>
      <c r="Z7" s="48" t="s">
        <v>19</v>
      </c>
      <c r="AA7" s="48"/>
      <c r="AB7" s="48"/>
      <c r="AC7" s="48"/>
      <c r="AD7" s="55" t="s">
        <v>20</v>
      </c>
      <c r="AE7" s="55"/>
      <c r="AF7" s="55"/>
      <c r="AG7" s="55"/>
      <c r="AH7" s="50"/>
      <c r="AI7" s="48"/>
      <c r="AJ7" s="48"/>
      <c r="AK7" s="50"/>
      <c r="AL7" s="50"/>
    </row>
    <row r="8" spans="2:38" ht="18.75" customHeight="1" x14ac:dyDescent="0.3">
      <c r="B8" s="47"/>
      <c r="C8" s="48"/>
      <c r="D8" s="48"/>
      <c r="E8" s="48"/>
      <c r="F8" s="48"/>
      <c r="G8" s="48"/>
      <c r="H8" s="48"/>
      <c r="I8" s="50"/>
      <c r="J8" s="50"/>
      <c r="K8" s="50"/>
      <c r="L8" s="50"/>
      <c r="M8" s="48"/>
      <c r="N8" s="48" t="s">
        <v>28</v>
      </c>
      <c r="O8" s="48" t="s">
        <v>29</v>
      </c>
      <c r="P8" s="48" t="s">
        <v>30</v>
      </c>
      <c r="Q8" s="48"/>
      <c r="R8" s="48" t="s">
        <v>28</v>
      </c>
      <c r="S8" s="48" t="s">
        <v>29</v>
      </c>
      <c r="T8" s="48" t="s">
        <v>30</v>
      </c>
      <c r="U8" s="47" t="s">
        <v>17</v>
      </c>
      <c r="V8" s="55" t="s">
        <v>21</v>
      </c>
      <c r="W8" s="55"/>
      <c r="X8" s="55"/>
      <c r="Y8" s="55"/>
      <c r="Z8" s="47" t="s">
        <v>17</v>
      </c>
      <c r="AA8" s="55" t="s">
        <v>21</v>
      </c>
      <c r="AB8" s="55"/>
      <c r="AC8" s="55"/>
      <c r="AD8" s="48" t="s">
        <v>22</v>
      </c>
      <c r="AE8" s="48" t="s">
        <v>23</v>
      </c>
      <c r="AF8" s="48"/>
      <c r="AG8" s="48"/>
      <c r="AH8" s="50"/>
      <c r="AI8" s="48"/>
      <c r="AJ8" s="48"/>
      <c r="AK8" s="50"/>
      <c r="AL8" s="50"/>
    </row>
    <row r="9" spans="2:38" x14ac:dyDescent="0.3">
      <c r="B9" s="47"/>
      <c r="C9" s="48"/>
      <c r="D9" s="48"/>
      <c r="E9" s="48"/>
      <c r="F9" s="48"/>
      <c r="G9" s="48"/>
      <c r="H9" s="48"/>
      <c r="I9" s="50"/>
      <c r="J9" s="50"/>
      <c r="K9" s="50"/>
      <c r="L9" s="50"/>
      <c r="M9" s="48"/>
      <c r="N9" s="48"/>
      <c r="O9" s="48"/>
      <c r="P9" s="48"/>
      <c r="Q9" s="48"/>
      <c r="R9" s="48"/>
      <c r="S9" s="48"/>
      <c r="T9" s="48"/>
      <c r="U9" s="47"/>
      <c r="V9" s="48" t="s">
        <v>24</v>
      </c>
      <c r="W9" s="48" t="s">
        <v>25</v>
      </c>
      <c r="X9" s="48" t="s">
        <v>26</v>
      </c>
      <c r="Y9" s="29" t="s">
        <v>55</v>
      </c>
      <c r="Z9" s="47"/>
      <c r="AA9" s="48" t="s">
        <v>27</v>
      </c>
      <c r="AB9" s="48" t="s">
        <v>26</v>
      </c>
      <c r="AC9" s="29" t="s">
        <v>55</v>
      </c>
      <c r="AD9" s="48"/>
      <c r="AE9" s="49" t="s">
        <v>28</v>
      </c>
      <c r="AF9" s="49" t="s">
        <v>29</v>
      </c>
      <c r="AG9" s="49" t="s">
        <v>30</v>
      </c>
      <c r="AH9" s="50"/>
      <c r="AI9" s="48"/>
      <c r="AJ9" s="48"/>
      <c r="AK9" s="50"/>
      <c r="AL9" s="50"/>
    </row>
    <row r="10" spans="2:38" ht="178.5" customHeight="1" x14ac:dyDescent="0.3">
      <c r="B10" s="47"/>
      <c r="C10" s="48"/>
      <c r="D10" s="48"/>
      <c r="E10" s="48"/>
      <c r="F10" s="48"/>
      <c r="G10" s="48"/>
      <c r="H10" s="48"/>
      <c r="I10" s="51"/>
      <c r="J10" s="51"/>
      <c r="K10" s="51"/>
      <c r="L10" s="51"/>
      <c r="M10" s="48"/>
      <c r="N10" s="48"/>
      <c r="O10" s="48"/>
      <c r="P10" s="48"/>
      <c r="Q10" s="48"/>
      <c r="R10" s="48"/>
      <c r="S10" s="48"/>
      <c r="T10" s="48"/>
      <c r="U10" s="47"/>
      <c r="V10" s="48"/>
      <c r="W10" s="48"/>
      <c r="X10" s="48"/>
      <c r="Y10" s="28" t="s">
        <v>56</v>
      </c>
      <c r="Z10" s="47"/>
      <c r="AA10" s="48"/>
      <c r="AB10" s="48"/>
      <c r="AC10" s="28" t="s">
        <v>56</v>
      </c>
      <c r="AD10" s="48"/>
      <c r="AE10" s="51"/>
      <c r="AF10" s="51"/>
      <c r="AG10" s="51"/>
      <c r="AH10" s="51"/>
      <c r="AI10" s="48"/>
      <c r="AJ10" s="48"/>
      <c r="AK10" s="51"/>
      <c r="AL10" s="51"/>
    </row>
    <row r="11" spans="2:38" x14ac:dyDescent="0.3"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  <c r="O11" s="30">
        <v>14</v>
      </c>
      <c r="P11" s="30">
        <v>15</v>
      </c>
      <c r="Q11" s="30">
        <v>16</v>
      </c>
      <c r="R11" s="30">
        <v>17</v>
      </c>
      <c r="S11" s="30">
        <v>18</v>
      </c>
      <c r="T11" s="30">
        <v>19</v>
      </c>
      <c r="U11" s="30">
        <v>20</v>
      </c>
      <c r="V11" s="30">
        <v>21</v>
      </c>
      <c r="W11" s="30">
        <v>22</v>
      </c>
      <c r="X11" s="30">
        <v>23</v>
      </c>
      <c r="Y11" s="30">
        <v>24</v>
      </c>
      <c r="Z11" s="30">
        <v>25</v>
      </c>
      <c r="AA11" s="30">
        <v>26</v>
      </c>
      <c r="AB11" s="30">
        <v>27</v>
      </c>
      <c r="AC11" s="30">
        <v>28</v>
      </c>
      <c r="AD11" s="30">
        <v>29</v>
      </c>
      <c r="AE11" s="30">
        <v>30</v>
      </c>
      <c r="AF11" s="30">
        <v>31</v>
      </c>
      <c r="AG11" s="30">
        <v>32</v>
      </c>
      <c r="AH11" s="30">
        <v>33</v>
      </c>
      <c r="AI11" s="30">
        <v>34</v>
      </c>
      <c r="AJ11" s="30">
        <v>35</v>
      </c>
      <c r="AK11" s="30">
        <v>36</v>
      </c>
      <c r="AL11" s="30">
        <v>37</v>
      </c>
    </row>
    <row r="12" spans="2:38" ht="93.75" x14ac:dyDescent="0.3">
      <c r="B12" s="30">
        <v>1</v>
      </c>
      <c r="C12" s="8" t="s">
        <v>166</v>
      </c>
      <c r="D12" s="8" t="s">
        <v>162</v>
      </c>
      <c r="E12" s="8" t="s">
        <v>171</v>
      </c>
      <c r="F12" s="8" t="s">
        <v>199</v>
      </c>
      <c r="G12" s="8" t="s">
        <v>199</v>
      </c>
      <c r="H12" s="8" t="s">
        <v>199</v>
      </c>
      <c r="I12" s="8" t="s">
        <v>164</v>
      </c>
      <c r="J12" s="8" t="s">
        <v>167</v>
      </c>
      <c r="K12" s="8">
        <v>2022</v>
      </c>
      <c r="L12" s="8">
        <v>2022</v>
      </c>
      <c r="M12" s="8">
        <v>5047</v>
      </c>
      <c r="N12" s="8"/>
      <c r="O12" s="9">
        <v>5047</v>
      </c>
      <c r="P12" s="9"/>
      <c r="Q12" s="33">
        <f t="shared" ref="Q12:Q14" si="0">M12</f>
        <v>5047</v>
      </c>
      <c r="R12" s="9"/>
      <c r="S12" s="9"/>
      <c r="T12" s="9"/>
      <c r="U12" s="9">
        <f t="shared" ref="U12:U22" si="1">Q12</f>
        <v>5047</v>
      </c>
      <c r="V12" s="9">
        <f t="shared" ref="V12:V23" si="2">U12</f>
        <v>5047</v>
      </c>
      <c r="W12" s="9"/>
      <c r="X12" s="9"/>
      <c r="Y12" s="9"/>
      <c r="Z12" s="9">
        <f t="shared" ref="Z12:Z23" si="3">V12</f>
        <v>5047</v>
      </c>
      <c r="AA12" s="9">
        <f t="shared" ref="AA12:AA24" si="4">Z12</f>
        <v>5047</v>
      </c>
      <c r="AB12" s="9"/>
      <c r="AC12" s="9"/>
      <c r="AD12" s="34">
        <v>5047.4620000000004</v>
      </c>
      <c r="AE12" s="27"/>
      <c r="AF12" s="27"/>
      <c r="AG12" s="27"/>
      <c r="AH12" s="44">
        <f t="shared" ref="AH12:AH14" si="5">AD12</f>
        <v>5047.4620000000004</v>
      </c>
      <c r="AI12" s="40">
        <v>100</v>
      </c>
      <c r="AJ12" s="40" t="s">
        <v>216</v>
      </c>
      <c r="AK12" s="40">
        <v>0</v>
      </c>
      <c r="AL12" s="40"/>
    </row>
    <row r="13" spans="2:38" ht="93.75" x14ac:dyDescent="0.3">
      <c r="B13" s="30">
        <v>2</v>
      </c>
      <c r="C13" s="8" t="s">
        <v>170</v>
      </c>
      <c r="D13" s="8" t="str">
        <f>D12</f>
        <v>г.Новосибирск, ул.Большевистская, д. 177, корпус: здание котельная</v>
      </c>
      <c r="E13" s="8" t="str">
        <f>E12</f>
        <v>2022/2022</v>
      </c>
      <c r="F13" s="8" t="s">
        <v>215</v>
      </c>
      <c r="G13" s="8" t="s">
        <v>215</v>
      </c>
      <c r="H13" s="8" t="s">
        <v>215</v>
      </c>
      <c r="I13" s="8" t="s">
        <v>164</v>
      </c>
      <c r="J13" s="8" t="s">
        <v>172</v>
      </c>
      <c r="K13" s="8">
        <v>2022</v>
      </c>
      <c r="L13" s="8">
        <v>2022</v>
      </c>
      <c r="M13" s="9">
        <f>296.95+185</f>
        <v>481.95</v>
      </c>
      <c r="N13" s="8"/>
      <c r="O13" s="9"/>
      <c r="P13" s="9"/>
      <c r="Q13" s="33">
        <f t="shared" si="0"/>
        <v>481.95</v>
      </c>
      <c r="R13" s="9"/>
      <c r="S13" s="9"/>
      <c r="T13" s="9"/>
      <c r="U13" s="9">
        <f t="shared" si="1"/>
        <v>481.95</v>
      </c>
      <c r="V13" s="9">
        <f t="shared" si="2"/>
        <v>481.95</v>
      </c>
      <c r="W13" s="9"/>
      <c r="X13" s="9"/>
      <c r="Y13" s="9"/>
      <c r="Z13" s="9">
        <f t="shared" si="3"/>
        <v>481.95</v>
      </c>
      <c r="AA13" s="9">
        <f t="shared" si="4"/>
        <v>481.95</v>
      </c>
      <c r="AB13" s="9"/>
      <c r="AC13" s="9"/>
      <c r="AD13" s="9">
        <f>296.95+185</f>
        <v>481.95</v>
      </c>
      <c r="AE13" s="27"/>
      <c r="AF13" s="27"/>
      <c r="AG13" s="27"/>
      <c r="AH13" s="44">
        <f t="shared" si="5"/>
        <v>481.95</v>
      </c>
      <c r="AI13" s="40">
        <v>100</v>
      </c>
      <c r="AJ13" s="44" t="s">
        <v>217</v>
      </c>
      <c r="AK13" s="44">
        <v>0</v>
      </c>
      <c r="AL13" s="40"/>
    </row>
    <row r="14" spans="2:38" ht="131.25" x14ac:dyDescent="0.3">
      <c r="B14" s="30">
        <v>3</v>
      </c>
      <c r="C14" s="8" t="s">
        <v>173</v>
      </c>
      <c r="D14" s="8" t="str">
        <f t="shared" ref="D14" si="6">D13</f>
        <v>г.Новосибирск, ул.Большевистская, д. 177, корпус: здание котельная</v>
      </c>
      <c r="E14" s="8" t="s">
        <v>171</v>
      </c>
      <c r="F14" s="8" t="s">
        <v>200</v>
      </c>
      <c r="G14" s="8" t="s">
        <v>200</v>
      </c>
      <c r="H14" s="8" t="s">
        <v>200</v>
      </c>
      <c r="I14" s="8" t="s">
        <v>164</v>
      </c>
      <c r="J14" s="8" t="s">
        <v>174</v>
      </c>
      <c r="K14" s="8">
        <v>2022</v>
      </c>
      <c r="L14" s="8">
        <v>2022</v>
      </c>
      <c r="M14" s="8">
        <v>11719</v>
      </c>
      <c r="N14" s="8">
        <v>2371.1999999999998</v>
      </c>
      <c r="O14" s="9"/>
      <c r="P14" s="9"/>
      <c r="Q14" s="33">
        <f t="shared" si="0"/>
        <v>11719</v>
      </c>
      <c r="R14" s="9">
        <v>2371.1999999999998</v>
      </c>
      <c r="S14" s="9"/>
      <c r="T14" s="9"/>
      <c r="U14" s="9">
        <f t="shared" si="1"/>
        <v>11719</v>
      </c>
      <c r="V14" s="9">
        <f t="shared" si="2"/>
        <v>11719</v>
      </c>
      <c r="W14" s="9"/>
      <c r="X14" s="9"/>
      <c r="Y14" s="9"/>
      <c r="Z14" s="9">
        <f t="shared" si="3"/>
        <v>11719</v>
      </c>
      <c r="AA14" s="9">
        <f t="shared" si="4"/>
        <v>11719</v>
      </c>
      <c r="AB14" s="9"/>
      <c r="AC14" s="9"/>
      <c r="AD14" s="9">
        <f>2371.2+9347.81</f>
        <v>11719.009999999998</v>
      </c>
      <c r="AE14" s="40">
        <v>2371.1999999999998</v>
      </c>
      <c r="AF14" s="27"/>
      <c r="AG14" s="27"/>
      <c r="AH14" s="44">
        <f t="shared" si="5"/>
        <v>11719.009999999998</v>
      </c>
      <c r="AI14" s="40">
        <v>100</v>
      </c>
      <c r="AJ14" s="40" t="s">
        <v>218</v>
      </c>
      <c r="AK14" s="40">
        <v>0</v>
      </c>
      <c r="AL14" s="40"/>
    </row>
    <row r="15" spans="2:38" x14ac:dyDescent="0.3"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  <c r="P15" s="9"/>
      <c r="Q15" s="33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27"/>
      <c r="AF15" s="27"/>
      <c r="AG15" s="27"/>
      <c r="AH15" s="35"/>
      <c r="AI15" s="27"/>
      <c r="AJ15" s="27"/>
      <c r="AK15" s="27"/>
      <c r="AL15" s="27"/>
    </row>
    <row r="16" spans="2:38" x14ac:dyDescent="0.3"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Q16" s="33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27"/>
      <c r="AF16" s="27"/>
      <c r="AG16" s="27"/>
      <c r="AH16" s="35"/>
      <c r="AI16" s="27"/>
      <c r="AJ16" s="27"/>
      <c r="AK16" s="27"/>
      <c r="AL16" s="27"/>
    </row>
    <row r="17" spans="2:38" x14ac:dyDescent="0.3"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27"/>
      <c r="AF17" s="27"/>
      <c r="AG17" s="27"/>
      <c r="AH17" s="35"/>
      <c r="AI17" s="27"/>
      <c r="AJ17" s="27"/>
      <c r="AK17" s="27"/>
      <c r="AL17" s="27"/>
    </row>
    <row r="18" spans="2:38" x14ac:dyDescent="0.3"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9"/>
      <c r="Q18" s="33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7"/>
      <c r="AF18" s="27"/>
      <c r="AG18" s="27"/>
      <c r="AH18" s="35"/>
      <c r="AI18" s="27"/>
      <c r="AJ18" s="27"/>
      <c r="AK18" s="27"/>
      <c r="AL18" s="27"/>
    </row>
    <row r="19" spans="2:38" x14ac:dyDescent="0.3">
      <c r="B19" s="6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9"/>
      <c r="Q19" s="33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27"/>
      <c r="AF19" s="27"/>
      <c r="AG19" s="27"/>
      <c r="AH19" s="27"/>
      <c r="AI19" s="27"/>
      <c r="AJ19" s="27"/>
      <c r="AK19" s="27"/>
      <c r="AL19" s="27"/>
    </row>
    <row r="20" spans="2:38" x14ac:dyDescent="0.3"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  <c r="P20" s="9"/>
      <c r="Q20" s="33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27"/>
      <c r="AF20" s="27"/>
      <c r="AG20" s="27"/>
      <c r="AH20" s="27"/>
      <c r="AI20" s="27"/>
      <c r="AJ20" s="27"/>
      <c r="AK20" s="27"/>
      <c r="AL20" s="27"/>
    </row>
    <row r="21" spans="2:38" x14ac:dyDescent="0.3">
      <c r="B21" s="6"/>
      <c r="C21" s="10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  <c r="P21" s="9"/>
      <c r="Q21" s="33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27"/>
      <c r="AF21" s="27"/>
      <c r="AG21" s="27"/>
      <c r="AH21" s="27"/>
      <c r="AI21" s="27"/>
      <c r="AJ21" s="27"/>
      <c r="AK21" s="27"/>
      <c r="AL21" s="27"/>
    </row>
    <row r="22" spans="2:38" x14ac:dyDescent="0.3">
      <c r="B22" s="6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9"/>
      <c r="Q22" s="9"/>
      <c r="R22" s="9"/>
      <c r="S22" s="9"/>
      <c r="T22" s="9"/>
      <c r="U22" s="9">
        <f t="shared" si="1"/>
        <v>0</v>
      </c>
      <c r="V22" s="9">
        <f t="shared" si="2"/>
        <v>0</v>
      </c>
      <c r="W22" s="9"/>
      <c r="X22" s="9"/>
      <c r="Y22" s="9"/>
      <c r="Z22" s="9">
        <f t="shared" si="3"/>
        <v>0</v>
      </c>
      <c r="AA22" s="9">
        <f t="shared" si="4"/>
        <v>0</v>
      </c>
      <c r="AB22" s="9"/>
      <c r="AC22" s="9"/>
      <c r="AD22" s="9"/>
      <c r="AE22" s="27"/>
      <c r="AF22" s="27"/>
      <c r="AG22" s="27"/>
      <c r="AH22" s="27"/>
      <c r="AI22" s="27"/>
      <c r="AJ22" s="27"/>
      <c r="AK22" s="27"/>
      <c r="AL22" s="27"/>
    </row>
    <row r="23" spans="2:38" x14ac:dyDescent="0.3"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9"/>
      <c r="Q23" s="9"/>
      <c r="R23" s="9"/>
      <c r="S23" s="9"/>
      <c r="T23" s="9"/>
      <c r="U23" s="9"/>
      <c r="V23" s="9">
        <f t="shared" si="2"/>
        <v>0</v>
      </c>
      <c r="W23" s="9"/>
      <c r="X23" s="9"/>
      <c r="Y23" s="9"/>
      <c r="Z23" s="9">
        <f t="shared" si="3"/>
        <v>0</v>
      </c>
      <c r="AA23" s="9">
        <f t="shared" si="4"/>
        <v>0</v>
      </c>
      <c r="AB23" s="9"/>
      <c r="AC23" s="9"/>
      <c r="AD23" s="9"/>
      <c r="AE23" s="27"/>
      <c r="AF23" s="27"/>
      <c r="AG23" s="27"/>
      <c r="AH23" s="27"/>
      <c r="AI23" s="27"/>
      <c r="AJ23" s="27"/>
      <c r="AK23" s="27"/>
      <c r="AL23" s="27"/>
    </row>
    <row r="24" spans="2:38" x14ac:dyDescent="0.3">
      <c r="AA24" s="9">
        <f t="shared" si="4"/>
        <v>0</v>
      </c>
    </row>
  </sheetData>
  <mergeCells count="48">
    <mergeCell ref="AG9:AG10"/>
    <mergeCell ref="Z8:Z10"/>
    <mergeCell ref="AA8:AC8"/>
    <mergeCell ref="AD8:AD10"/>
    <mergeCell ref="AE8:AG8"/>
    <mergeCell ref="AE9:AE10"/>
    <mergeCell ref="W9:W10"/>
    <mergeCell ref="X9:X10"/>
    <mergeCell ref="AA9:AA10"/>
    <mergeCell ref="AB9:AB10"/>
    <mergeCell ref="AF9:AF10"/>
    <mergeCell ref="R8:R10"/>
    <mergeCell ref="S8:S10"/>
    <mergeCell ref="T8:T10"/>
    <mergeCell ref="U8:U10"/>
    <mergeCell ref="V9:V10"/>
    <mergeCell ref="U6:AC6"/>
    <mergeCell ref="Z7:AC7"/>
    <mergeCell ref="N8:N10"/>
    <mergeCell ref="O8:O10"/>
    <mergeCell ref="AL6:AL10"/>
    <mergeCell ref="N7:P7"/>
    <mergeCell ref="Q7:Q10"/>
    <mergeCell ref="R7:T7"/>
    <mergeCell ref="U7:Y7"/>
    <mergeCell ref="AD6:AG6"/>
    <mergeCell ref="AD7:AG7"/>
    <mergeCell ref="V8:Y8"/>
    <mergeCell ref="AH6:AH10"/>
    <mergeCell ref="AI6:AI10"/>
    <mergeCell ref="AJ6:AJ10"/>
    <mergeCell ref="AK6:AK10"/>
    <mergeCell ref="C3:T3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P6"/>
    <mergeCell ref="Q6:T6"/>
    <mergeCell ref="M7:M10"/>
    <mergeCell ref="P8:P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2"/>
  <sheetViews>
    <sheetView topLeftCell="B7" zoomScale="70" zoomScaleNormal="70" workbookViewId="0">
      <selection activeCell="AJ16" sqref="AJ16"/>
    </sheetView>
  </sheetViews>
  <sheetFormatPr defaultRowHeight="18.75" x14ac:dyDescent="0.3"/>
  <cols>
    <col min="1" max="1" width="4.28515625" style="1" customWidth="1"/>
    <col min="2" max="2" width="9.42578125" style="1" bestFit="1" customWidth="1"/>
    <col min="3" max="3" width="163.7109375" style="1" customWidth="1"/>
    <col min="4" max="4" width="22.28515625" style="1" customWidth="1"/>
    <col min="5" max="5" width="17.140625" style="1" customWidth="1"/>
    <col min="6" max="6" width="19" style="1" customWidth="1"/>
    <col min="7" max="7" width="24.140625" style="1" customWidth="1"/>
    <col min="8" max="8" width="27" style="1" customWidth="1"/>
    <col min="9" max="16" width="24" style="1" customWidth="1"/>
    <col min="17" max="17" width="29.5703125" style="1" customWidth="1"/>
    <col min="18" max="28" width="20" style="1" customWidth="1"/>
    <col min="29" max="29" width="29.5703125" style="1" customWidth="1"/>
    <col min="30" max="31" width="24.28515625" style="1" customWidth="1"/>
    <col min="32" max="36" width="31" style="1" customWidth="1"/>
    <col min="37" max="16384" width="9.140625" style="1"/>
  </cols>
  <sheetData>
    <row r="1" spans="2:36" x14ac:dyDescent="0.3">
      <c r="X1" s="1" t="s">
        <v>159</v>
      </c>
    </row>
    <row r="2" spans="2:36" ht="26.25" x14ac:dyDescent="0.4">
      <c r="C2" s="2"/>
    </row>
    <row r="3" spans="2:36" ht="124.5" customHeight="1" x14ac:dyDescent="0.6">
      <c r="B3" s="3"/>
      <c r="C3" s="45" t="s">
        <v>160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3"/>
      <c r="Y3" s="3"/>
      <c r="Z3" s="3"/>
      <c r="AA3" s="3"/>
      <c r="AB3" s="3"/>
      <c r="AC3" s="3"/>
      <c r="AD3" s="3"/>
      <c r="AE3" s="3"/>
    </row>
    <row r="4" spans="2:36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6" spans="2:36" ht="85.5" customHeight="1" x14ac:dyDescent="0.3">
      <c r="B6" s="47" t="s">
        <v>3</v>
      </c>
      <c r="C6" s="48" t="s">
        <v>4</v>
      </c>
      <c r="D6" s="48" t="s">
        <v>5</v>
      </c>
      <c r="E6" s="48" t="s">
        <v>6</v>
      </c>
      <c r="F6" s="48" t="s">
        <v>7</v>
      </c>
      <c r="G6" s="48" t="s">
        <v>8</v>
      </c>
      <c r="H6" s="48" t="s">
        <v>9</v>
      </c>
      <c r="I6" s="49" t="s">
        <v>10</v>
      </c>
      <c r="J6" s="49" t="s">
        <v>11</v>
      </c>
      <c r="K6" s="49" t="str">
        <f>[1]Лист1!M5</f>
        <v>Планируемый период проведения</v>
      </c>
      <c r="L6" s="49" t="str">
        <f>[1]Лист1!N5</f>
        <v>Фактический период проведения</v>
      </c>
      <c r="M6" s="48" t="s">
        <v>150</v>
      </c>
      <c r="N6" s="48"/>
      <c r="O6" s="48"/>
      <c r="P6" s="48"/>
      <c r="Q6" s="52" t="s">
        <v>151</v>
      </c>
      <c r="R6" s="53"/>
      <c r="S6" s="53"/>
      <c r="T6" s="54"/>
      <c r="U6" s="55" t="s">
        <v>149</v>
      </c>
      <c r="V6" s="55"/>
      <c r="W6" s="55"/>
      <c r="X6" s="55"/>
      <c r="Y6" s="55"/>
      <c r="Z6" s="55"/>
      <c r="AA6" s="55"/>
      <c r="AB6" s="48" t="s">
        <v>152</v>
      </c>
      <c r="AC6" s="48"/>
      <c r="AD6" s="48"/>
      <c r="AE6" s="48"/>
      <c r="AF6" s="49" t="s">
        <v>12</v>
      </c>
      <c r="AG6" s="48" t="s">
        <v>13</v>
      </c>
      <c r="AH6" s="48" t="s">
        <v>14</v>
      </c>
      <c r="AI6" s="49" t="s">
        <v>15</v>
      </c>
      <c r="AJ6" s="49" t="s">
        <v>16</v>
      </c>
    </row>
    <row r="7" spans="2:36" ht="18.75" customHeight="1" x14ac:dyDescent="0.3">
      <c r="B7" s="47"/>
      <c r="C7" s="48"/>
      <c r="D7" s="48"/>
      <c r="E7" s="48"/>
      <c r="F7" s="48"/>
      <c r="G7" s="48"/>
      <c r="H7" s="48"/>
      <c r="I7" s="50"/>
      <c r="J7" s="50"/>
      <c r="K7" s="50"/>
      <c r="L7" s="50"/>
      <c r="M7" s="48" t="s">
        <v>17</v>
      </c>
      <c r="N7" s="48" t="s">
        <v>55</v>
      </c>
      <c r="O7" s="48"/>
      <c r="P7" s="48"/>
      <c r="Q7" s="48" t="s">
        <v>17</v>
      </c>
      <c r="R7" s="48" t="s">
        <v>55</v>
      </c>
      <c r="S7" s="48"/>
      <c r="T7" s="48"/>
      <c r="U7" s="48" t="s">
        <v>18</v>
      </c>
      <c r="V7" s="48"/>
      <c r="W7" s="48"/>
      <c r="X7" s="48"/>
      <c r="Y7" s="48" t="s">
        <v>19</v>
      </c>
      <c r="Z7" s="48"/>
      <c r="AA7" s="48"/>
      <c r="AB7" s="55" t="s">
        <v>20</v>
      </c>
      <c r="AC7" s="55"/>
      <c r="AD7" s="55"/>
      <c r="AE7" s="55"/>
      <c r="AF7" s="50"/>
      <c r="AG7" s="48"/>
      <c r="AH7" s="48"/>
      <c r="AI7" s="50"/>
      <c r="AJ7" s="50"/>
    </row>
    <row r="8" spans="2:36" ht="18.75" customHeight="1" x14ac:dyDescent="0.3">
      <c r="B8" s="47"/>
      <c r="C8" s="48"/>
      <c r="D8" s="48"/>
      <c r="E8" s="48"/>
      <c r="F8" s="48"/>
      <c r="G8" s="48"/>
      <c r="H8" s="48"/>
      <c r="I8" s="50"/>
      <c r="J8" s="50"/>
      <c r="K8" s="50"/>
      <c r="L8" s="50"/>
      <c r="M8" s="48"/>
      <c r="N8" s="48" t="s">
        <v>28</v>
      </c>
      <c r="O8" s="48" t="s">
        <v>29</v>
      </c>
      <c r="P8" s="48" t="s">
        <v>30</v>
      </c>
      <c r="Q8" s="48"/>
      <c r="R8" s="48" t="s">
        <v>28</v>
      </c>
      <c r="S8" s="48" t="s">
        <v>29</v>
      </c>
      <c r="T8" s="48" t="s">
        <v>30</v>
      </c>
      <c r="U8" s="47" t="s">
        <v>17</v>
      </c>
      <c r="V8" s="55" t="s">
        <v>21</v>
      </c>
      <c r="W8" s="55"/>
      <c r="X8" s="55"/>
      <c r="Y8" s="47" t="s">
        <v>17</v>
      </c>
      <c r="Z8" s="55" t="s">
        <v>21</v>
      </c>
      <c r="AA8" s="55"/>
      <c r="AB8" s="48" t="s">
        <v>22</v>
      </c>
      <c r="AC8" s="48" t="s">
        <v>23</v>
      </c>
      <c r="AD8" s="48"/>
      <c r="AE8" s="48"/>
      <c r="AF8" s="50"/>
      <c r="AG8" s="48"/>
      <c r="AH8" s="48"/>
      <c r="AI8" s="50"/>
      <c r="AJ8" s="50"/>
    </row>
    <row r="9" spans="2:36" x14ac:dyDescent="0.3">
      <c r="B9" s="47"/>
      <c r="C9" s="48"/>
      <c r="D9" s="48"/>
      <c r="E9" s="48"/>
      <c r="F9" s="48"/>
      <c r="G9" s="48"/>
      <c r="H9" s="48"/>
      <c r="I9" s="50"/>
      <c r="J9" s="50"/>
      <c r="K9" s="50"/>
      <c r="L9" s="50"/>
      <c r="M9" s="48"/>
      <c r="N9" s="48"/>
      <c r="O9" s="48"/>
      <c r="P9" s="48"/>
      <c r="Q9" s="48"/>
      <c r="R9" s="48"/>
      <c r="S9" s="48"/>
      <c r="T9" s="48"/>
      <c r="U9" s="47"/>
      <c r="V9" s="48" t="s">
        <v>24</v>
      </c>
      <c r="W9" s="48" t="s">
        <v>25</v>
      </c>
      <c r="X9" s="48" t="s">
        <v>26</v>
      </c>
      <c r="Y9" s="47"/>
      <c r="Z9" s="48" t="s">
        <v>27</v>
      </c>
      <c r="AA9" s="48" t="s">
        <v>26</v>
      </c>
      <c r="AB9" s="48"/>
      <c r="AC9" s="49" t="s">
        <v>28</v>
      </c>
      <c r="AD9" s="49" t="s">
        <v>29</v>
      </c>
      <c r="AE9" s="49" t="s">
        <v>30</v>
      </c>
      <c r="AF9" s="50"/>
      <c r="AG9" s="48"/>
      <c r="AH9" s="48"/>
      <c r="AI9" s="50"/>
      <c r="AJ9" s="50"/>
    </row>
    <row r="10" spans="2:36" ht="178.5" customHeight="1" x14ac:dyDescent="0.3">
      <c r="B10" s="47"/>
      <c r="C10" s="48"/>
      <c r="D10" s="48"/>
      <c r="E10" s="48"/>
      <c r="F10" s="48"/>
      <c r="G10" s="48"/>
      <c r="H10" s="48"/>
      <c r="I10" s="51"/>
      <c r="J10" s="51"/>
      <c r="K10" s="51"/>
      <c r="L10" s="51"/>
      <c r="M10" s="48"/>
      <c r="N10" s="48"/>
      <c r="O10" s="48"/>
      <c r="P10" s="48"/>
      <c r="Q10" s="48"/>
      <c r="R10" s="48"/>
      <c r="S10" s="48"/>
      <c r="T10" s="48"/>
      <c r="U10" s="47"/>
      <c r="V10" s="48"/>
      <c r="W10" s="48"/>
      <c r="X10" s="48"/>
      <c r="Y10" s="47"/>
      <c r="Z10" s="48"/>
      <c r="AA10" s="48"/>
      <c r="AB10" s="48"/>
      <c r="AC10" s="51"/>
      <c r="AD10" s="51"/>
      <c r="AE10" s="51"/>
      <c r="AF10" s="51"/>
      <c r="AG10" s="48"/>
      <c r="AH10" s="48"/>
      <c r="AI10" s="51"/>
      <c r="AJ10" s="51"/>
    </row>
    <row r="11" spans="2:36" x14ac:dyDescent="0.3">
      <c r="B11" s="32">
        <v>1</v>
      </c>
      <c r="C11" s="32">
        <v>2</v>
      </c>
      <c r="D11" s="32">
        <v>3</v>
      </c>
      <c r="E11" s="32">
        <v>4</v>
      </c>
      <c r="F11" s="32">
        <v>5</v>
      </c>
      <c r="G11" s="32">
        <v>6</v>
      </c>
      <c r="H11" s="32">
        <v>7</v>
      </c>
      <c r="I11" s="32">
        <v>8</v>
      </c>
      <c r="J11" s="32">
        <v>9</v>
      </c>
      <c r="K11" s="32">
        <v>10</v>
      </c>
      <c r="L11" s="32">
        <v>11</v>
      </c>
      <c r="M11" s="32">
        <v>12</v>
      </c>
      <c r="N11" s="32">
        <v>13</v>
      </c>
      <c r="O11" s="32">
        <v>14</v>
      </c>
      <c r="P11" s="32">
        <v>15</v>
      </c>
      <c r="Q11" s="32">
        <v>16</v>
      </c>
      <c r="R11" s="32">
        <v>17</v>
      </c>
      <c r="S11" s="32">
        <v>18</v>
      </c>
      <c r="T11" s="32">
        <v>19</v>
      </c>
      <c r="U11" s="32">
        <v>20</v>
      </c>
      <c r="V11" s="32">
        <v>21</v>
      </c>
      <c r="W11" s="32">
        <v>22</v>
      </c>
      <c r="X11" s="32">
        <v>23</v>
      </c>
      <c r="Y11" s="32">
        <v>25</v>
      </c>
      <c r="Z11" s="32">
        <v>26</v>
      </c>
      <c r="AA11" s="32">
        <v>27</v>
      </c>
      <c r="AB11" s="32">
        <v>29</v>
      </c>
      <c r="AC11" s="32">
        <v>30</v>
      </c>
      <c r="AD11" s="32">
        <v>31</v>
      </c>
      <c r="AE11" s="32">
        <v>32</v>
      </c>
      <c r="AF11" s="32">
        <v>33</v>
      </c>
      <c r="AG11" s="32">
        <v>34</v>
      </c>
      <c r="AH11" s="32">
        <v>35</v>
      </c>
      <c r="AI11" s="32">
        <v>36</v>
      </c>
      <c r="AJ11" s="32">
        <v>37</v>
      </c>
    </row>
    <row r="12" spans="2:36" ht="228" customHeight="1" x14ac:dyDescent="0.3">
      <c r="B12" s="6">
        <v>1</v>
      </c>
      <c r="C12" s="8" t="s">
        <v>175</v>
      </c>
      <c r="D12" s="8" t="s">
        <v>162</v>
      </c>
      <c r="E12" s="8" t="s">
        <v>176</v>
      </c>
      <c r="F12" s="8" t="s">
        <v>202</v>
      </c>
      <c r="G12" s="8" t="s">
        <v>202</v>
      </c>
      <c r="H12" s="8" t="s">
        <v>202</v>
      </c>
      <c r="I12" s="8" t="s">
        <v>164</v>
      </c>
      <c r="J12" s="8" t="s">
        <v>197</v>
      </c>
      <c r="K12" s="8">
        <v>2023</v>
      </c>
      <c r="L12" s="8">
        <v>2023</v>
      </c>
      <c r="M12" s="36">
        <f>1895.84+1874+62.5+O12</f>
        <v>5217.5519999999997</v>
      </c>
      <c r="N12" s="8"/>
      <c r="O12" s="8">
        <f>337.08+337.08+441+270.052</f>
        <v>1385.212</v>
      </c>
      <c r="P12" s="8"/>
      <c r="Q12" s="36">
        <f>M12</f>
        <v>5217.5519999999997</v>
      </c>
      <c r="R12" s="9"/>
      <c r="S12" s="8">
        <v>1385.212</v>
      </c>
      <c r="T12" s="9"/>
      <c r="U12" s="34">
        <f>Q12</f>
        <v>5217.5519999999997</v>
      </c>
      <c r="V12" s="34">
        <f>U12</f>
        <v>5217.5519999999997</v>
      </c>
      <c r="W12" s="9"/>
      <c r="X12" s="9"/>
      <c r="Y12" s="34">
        <f>U12</f>
        <v>5217.5519999999997</v>
      </c>
      <c r="Z12" s="34">
        <f>Y12</f>
        <v>5217.5519999999997</v>
      </c>
      <c r="AA12" s="9"/>
      <c r="AB12" s="34">
        <f>U12</f>
        <v>5217.5519999999997</v>
      </c>
      <c r="AC12" s="9"/>
      <c r="AD12" s="8">
        <v>1385.212</v>
      </c>
      <c r="AE12" s="9"/>
      <c r="AF12" s="41">
        <f t="shared" ref="AF12:AF18" si="0">AB12</f>
        <v>5217.5519999999997</v>
      </c>
      <c r="AG12" s="42">
        <v>100</v>
      </c>
      <c r="AH12" s="42" t="s">
        <v>219</v>
      </c>
      <c r="AI12" s="42">
        <v>0</v>
      </c>
      <c r="AJ12" s="27"/>
    </row>
    <row r="13" spans="2:36" ht="93.75" x14ac:dyDescent="0.3">
      <c r="B13" s="32">
        <v>2</v>
      </c>
      <c r="C13" s="8" t="s">
        <v>177</v>
      </c>
      <c r="D13" s="8" t="s">
        <v>162</v>
      </c>
      <c r="E13" s="8" t="s">
        <v>176</v>
      </c>
      <c r="F13" s="8" t="s">
        <v>201</v>
      </c>
      <c r="G13" s="8" t="s">
        <v>201</v>
      </c>
      <c r="H13" s="8" t="s">
        <v>201</v>
      </c>
      <c r="I13" s="8" t="s">
        <v>164</v>
      </c>
      <c r="J13" s="8" t="s">
        <v>179</v>
      </c>
      <c r="K13" s="8">
        <v>2023</v>
      </c>
      <c r="L13" s="8">
        <v>2023</v>
      </c>
      <c r="M13" s="36">
        <f>1874+O13</f>
        <v>2211.08</v>
      </c>
      <c r="N13" s="8"/>
      <c r="O13" s="8">
        <v>337.08</v>
      </c>
      <c r="P13" s="8"/>
      <c r="Q13" s="36">
        <f>M13</f>
        <v>2211.08</v>
      </c>
      <c r="R13" s="9"/>
      <c r="S13" s="9">
        <f t="shared" ref="S13:S18" si="1">O13</f>
        <v>337.08</v>
      </c>
      <c r="T13" s="9"/>
      <c r="U13" s="34">
        <f>Q13</f>
        <v>2211.08</v>
      </c>
      <c r="V13" s="34">
        <f>U13</f>
        <v>2211.08</v>
      </c>
      <c r="W13" s="9"/>
      <c r="X13" s="9"/>
      <c r="Y13" s="34">
        <f>V13</f>
        <v>2211.08</v>
      </c>
      <c r="Z13" s="34">
        <f>Y13</f>
        <v>2211.08</v>
      </c>
      <c r="AA13" s="9"/>
      <c r="AB13" s="34">
        <f>Y13</f>
        <v>2211.08</v>
      </c>
      <c r="AC13" s="9"/>
      <c r="AD13" s="9">
        <f>S13</f>
        <v>337.08</v>
      </c>
      <c r="AE13" s="9"/>
      <c r="AF13" s="41">
        <f t="shared" si="0"/>
        <v>2211.08</v>
      </c>
      <c r="AG13" s="42">
        <v>100</v>
      </c>
      <c r="AH13" s="42" t="s">
        <v>207</v>
      </c>
      <c r="AI13" s="42">
        <v>0</v>
      </c>
      <c r="AJ13" s="27"/>
    </row>
    <row r="14" spans="2:36" ht="93.75" x14ac:dyDescent="0.3">
      <c r="B14" s="32">
        <v>3</v>
      </c>
      <c r="C14" s="8" t="s">
        <v>180</v>
      </c>
      <c r="D14" s="8" t="s">
        <v>162</v>
      </c>
      <c r="E14" s="8" t="s">
        <v>176</v>
      </c>
      <c r="F14" s="8" t="s">
        <v>204</v>
      </c>
      <c r="G14" s="8" t="s">
        <v>204</v>
      </c>
      <c r="H14" s="8" t="s">
        <v>204</v>
      </c>
      <c r="I14" s="8" t="s">
        <v>164</v>
      </c>
      <c r="J14" s="8" t="s">
        <v>181</v>
      </c>
      <c r="K14" s="8">
        <v>2023</v>
      </c>
      <c r="L14" s="8">
        <v>2023</v>
      </c>
      <c r="M14" s="8">
        <v>8200.5400000000009</v>
      </c>
      <c r="N14" s="8"/>
      <c r="O14" s="8">
        <v>6635.576</v>
      </c>
      <c r="P14" s="8"/>
      <c r="Q14" s="36">
        <f t="shared" ref="Q14:Q18" si="2">M14</f>
        <v>8200.5400000000009</v>
      </c>
      <c r="R14" s="9"/>
      <c r="S14" s="9">
        <f t="shared" si="1"/>
        <v>6635.576</v>
      </c>
      <c r="T14" s="9"/>
      <c r="U14" s="34">
        <f t="shared" ref="U14:U18" si="3">Q14</f>
        <v>8200.5400000000009</v>
      </c>
      <c r="V14" s="34">
        <f t="shared" ref="V14:V18" si="4">U14</f>
        <v>8200.5400000000009</v>
      </c>
      <c r="W14" s="9"/>
      <c r="X14" s="9"/>
      <c r="Y14" s="34">
        <f t="shared" ref="Y14:Y18" si="5">V14</f>
        <v>8200.5400000000009</v>
      </c>
      <c r="Z14" s="34">
        <f t="shared" ref="Z14:Z18" si="6">Y14</f>
        <v>8200.5400000000009</v>
      </c>
      <c r="AA14" s="9"/>
      <c r="AB14" s="9">
        <v>8200.5400000000009</v>
      </c>
      <c r="AC14" s="9"/>
      <c r="AD14" s="9">
        <f>S14</f>
        <v>6635.576</v>
      </c>
      <c r="AE14" s="9"/>
      <c r="AF14" s="42">
        <f t="shared" si="0"/>
        <v>8200.5400000000009</v>
      </c>
      <c r="AG14" s="42">
        <v>100</v>
      </c>
      <c r="AH14" s="42" t="s">
        <v>208</v>
      </c>
      <c r="AI14" s="42">
        <v>0</v>
      </c>
      <c r="AJ14" s="42"/>
    </row>
    <row r="15" spans="2:36" ht="150" x14ac:dyDescent="0.3">
      <c r="B15" s="32">
        <v>4</v>
      </c>
      <c r="C15" s="8" t="s">
        <v>182</v>
      </c>
      <c r="D15" s="8" t="s">
        <v>162</v>
      </c>
      <c r="E15" s="8" t="s">
        <v>176</v>
      </c>
      <c r="F15" s="8" t="s">
        <v>202</v>
      </c>
      <c r="G15" s="8" t="s">
        <v>202</v>
      </c>
      <c r="H15" s="8" t="s">
        <v>202</v>
      </c>
      <c r="I15" s="8" t="s">
        <v>164</v>
      </c>
      <c r="J15" s="8" t="s">
        <v>183</v>
      </c>
      <c r="K15" s="8">
        <v>2023</v>
      </c>
      <c r="L15" s="8">
        <v>2023</v>
      </c>
      <c r="M15" s="8">
        <f>1340.334+1190+62.5+O15</f>
        <v>3598.0769999999998</v>
      </c>
      <c r="N15" s="8"/>
      <c r="O15" s="8">
        <f>555.803+449.44</f>
        <v>1005.2429999999999</v>
      </c>
      <c r="P15" s="8"/>
      <c r="Q15" s="36">
        <f t="shared" si="2"/>
        <v>3598.0769999999998</v>
      </c>
      <c r="R15" s="9"/>
      <c r="S15" s="9">
        <f t="shared" si="1"/>
        <v>1005.2429999999999</v>
      </c>
      <c r="T15" s="9"/>
      <c r="U15" s="34">
        <f t="shared" si="3"/>
        <v>3598.0769999999998</v>
      </c>
      <c r="V15" s="34">
        <f t="shared" si="4"/>
        <v>3598.0769999999998</v>
      </c>
      <c r="W15" s="9"/>
      <c r="X15" s="9"/>
      <c r="Y15" s="34">
        <f t="shared" si="5"/>
        <v>3598.0769999999998</v>
      </c>
      <c r="Z15" s="34">
        <f t="shared" si="6"/>
        <v>3598.0769999999998</v>
      </c>
      <c r="AA15" s="9"/>
      <c r="AB15" s="34">
        <f>Y15</f>
        <v>3598.0769999999998</v>
      </c>
      <c r="AC15" s="9"/>
      <c r="AD15" s="9">
        <f>S15</f>
        <v>1005.2429999999999</v>
      </c>
      <c r="AE15" s="9"/>
      <c r="AF15" s="42">
        <f t="shared" si="0"/>
        <v>3598.0769999999998</v>
      </c>
      <c r="AG15" s="42">
        <v>100</v>
      </c>
      <c r="AH15" s="42" t="s">
        <v>220</v>
      </c>
      <c r="AI15" s="42">
        <v>0</v>
      </c>
      <c r="AJ15" s="42"/>
    </row>
    <row r="16" spans="2:36" ht="225" x14ac:dyDescent="0.3">
      <c r="B16" s="32">
        <v>5</v>
      </c>
      <c r="C16" s="8" t="s">
        <v>184</v>
      </c>
      <c r="D16" s="8" t="s">
        <v>162</v>
      </c>
      <c r="E16" s="8" t="s">
        <v>178</v>
      </c>
      <c r="F16" s="8" t="s">
        <v>211</v>
      </c>
      <c r="G16" s="8" t="s">
        <v>211</v>
      </c>
      <c r="H16" s="8" t="s">
        <v>211</v>
      </c>
      <c r="I16" s="8" t="s">
        <v>164</v>
      </c>
      <c r="J16" s="8" t="s">
        <v>198</v>
      </c>
      <c r="K16" s="8">
        <v>2023</v>
      </c>
      <c r="L16" s="8" t="s">
        <v>185</v>
      </c>
      <c r="M16" s="8">
        <v>65071.642</v>
      </c>
      <c r="N16" s="8"/>
      <c r="O16" s="8">
        <v>26776.25</v>
      </c>
      <c r="P16" s="8"/>
      <c r="Q16" s="36">
        <f t="shared" si="2"/>
        <v>65071.642</v>
      </c>
      <c r="R16" s="9"/>
      <c r="S16" s="9">
        <f t="shared" si="1"/>
        <v>26776.25</v>
      </c>
      <c r="T16" s="9"/>
      <c r="U16" s="34">
        <f t="shared" si="3"/>
        <v>65071.642</v>
      </c>
      <c r="V16" s="34">
        <f t="shared" si="4"/>
        <v>65071.642</v>
      </c>
      <c r="W16" s="9"/>
      <c r="X16" s="9"/>
      <c r="Y16" s="34">
        <v>62325.498</v>
      </c>
      <c r="Z16" s="34">
        <f t="shared" si="6"/>
        <v>62325.498</v>
      </c>
      <c r="AA16" s="9"/>
      <c r="AB16" s="9">
        <v>18010.167000000001</v>
      </c>
      <c r="AC16" s="9"/>
      <c r="AD16" s="9">
        <v>6150.741</v>
      </c>
      <c r="AE16" s="9"/>
      <c r="AF16" s="42">
        <f t="shared" si="0"/>
        <v>18010.167000000001</v>
      </c>
      <c r="AG16" s="43">
        <f>AB16/V16*100</f>
        <v>27.677443578264093</v>
      </c>
      <c r="AH16" s="42" t="s">
        <v>212</v>
      </c>
      <c r="AI16" s="42">
        <f>39002.2+16799.25+6521.62+2748.56-AB16</f>
        <v>47061.462999999996</v>
      </c>
      <c r="AJ16" s="8" t="s">
        <v>214</v>
      </c>
    </row>
    <row r="17" spans="2:36" ht="150" x14ac:dyDescent="0.3">
      <c r="B17" s="32">
        <v>6</v>
      </c>
      <c r="C17" s="8" t="s">
        <v>186</v>
      </c>
      <c r="D17" s="8" t="s">
        <v>162</v>
      </c>
      <c r="E17" s="8" t="s">
        <v>178</v>
      </c>
      <c r="F17" s="8" t="s">
        <v>206</v>
      </c>
      <c r="G17" s="8" t="s">
        <v>206</v>
      </c>
      <c r="H17" s="8" t="s">
        <v>206</v>
      </c>
      <c r="I17" s="8" t="s">
        <v>164</v>
      </c>
      <c r="J17" s="8" t="s">
        <v>187</v>
      </c>
      <c r="K17" s="8">
        <v>2023</v>
      </c>
      <c r="L17" s="8">
        <v>2023</v>
      </c>
      <c r="M17" s="8">
        <f>4535.474+O17</f>
        <v>6517.04</v>
      </c>
      <c r="N17" s="8"/>
      <c r="O17" s="8">
        <v>1981.566</v>
      </c>
      <c r="P17" s="8"/>
      <c r="Q17" s="36">
        <f t="shared" si="2"/>
        <v>6517.04</v>
      </c>
      <c r="R17" s="9"/>
      <c r="S17" s="9">
        <f t="shared" si="1"/>
        <v>1981.566</v>
      </c>
      <c r="T17" s="9"/>
      <c r="U17" s="34">
        <f t="shared" si="3"/>
        <v>6517.04</v>
      </c>
      <c r="V17" s="34">
        <f t="shared" si="4"/>
        <v>6517.04</v>
      </c>
      <c r="W17" s="9"/>
      <c r="X17" s="9"/>
      <c r="Y17" s="34">
        <f>AB17</f>
        <v>4535.47</v>
      </c>
      <c r="Z17" s="34">
        <f t="shared" si="6"/>
        <v>4535.47</v>
      </c>
      <c r="AA17" s="9"/>
      <c r="AB17" s="9">
        <f>4535.47</f>
        <v>4535.47</v>
      </c>
      <c r="AC17" s="9"/>
      <c r="AD17" s="9">
        <v>0</v>
      </c>
      <c r="AE17" s="9"/>
      <c r="AF17" s="42">
        <f t="shared" si="0"/>
        <v>4535.47</v>
      </c>
      <c r="AG17" s="43">
        <f>AB17/V17*100</f>
        <v>69.594018143206128</v>
      </c>
      <c r="AH17" s="42" t="s">
        <v>209</v>
      </c>
      <c r="AI17" s="42">
        <v>1981.57</v>
      </c>
      <c r="AJ17" s="8" t="s">
        <v>213</v>
      </c>
    </row>
    <row r="18" spans="2:36" ht="150" x14ac:dyDescent="0.3">
      <c r="B18" s="32">
        <v>7</v>
      </c>
      <c r="C18" s="8" t="s">
        <v>188</v>
      </c>
      <c r="D18" s="8" t="s">
        <v>162</v>
      </c>
      <c r="E18" s="8" t="s">
        <v>176</v>
      </c>
      <c r="F18" s="8" t="s">
        <v>203</v>
      </c>
      <c r="G18" s="8" t="s">
        <v>203</v>
      </c>
      <c r="H18" s="8" t="s">
        <v>203</v>
      </c>
      <c r="I18" s="8" t="s">
        <v>164</v>
      </c>
      <c r="J18" s="8" t="s">
        <v>205</v>
      </c>
      <c r="K18" s="8">
        <v>2023</v>
      </c>
      <c r="L18" s="8">
        <v>2023</v>
      </c>
      <c r="M18" s="8">
        <f>O18</f>
        <v>1280.2159999999999</v>
      </c>
      <c r="N18" s="8"/>
      <c r="O18" s="8">
        <f>1167.856+112.36</f>
        <v>1280.2159999999999</v>
      </c>
      <c r="P18" s="8"/>
      <c r="Q18" s="36">
        <f t="shared" si="2"/>
        <v>1280.2159999999999</v>
      </c>
      <c r="R18" s="9"/>
      <c r="S18" s="9">
        <f t="shared" si="1"/>
        <v>1280.2159999999999</v>
      </c>
      <c r="T18" s="9"/>
      <c r="U18" s="34">
        <f t="shared" si="3"/>
        <v>1280.2159999999999</v>
      </c>
      <c r="V18" s="34">
        <f t="shared" si="4"/>
        <v>1280.2159999999999</v>
      </c>
      <c r="W18" s="9"/>
      <c r="X18" s="9"/>
      <c r="Y18" s="34">
        <f t="shared" si="5"/>
        <v>1280.2159999999999</v>
      </c>
      <c r="Z18" s="34">
        <f t="shared" si="6"/>
        <v>1280.2159999999999</v>
      </c>
      <c r="AA18" s="9"/>
      <c r="AB18" s="34">
        <f>Y18</f>
        <v>1280.2159999999999</v>
      </c>
      <c r="AC18" s="9"/>
      <c r="AD18" s="9">
        <f>S18</f>
        <v>1280.2159999999999</v>
      </c>
      <c r="AE18" s="9"/>
      <c r="AF18" s="41">
        <f t="shared" si="0"/>
        <v>1280.2159999999999</v>
      </c>
      <c r="AG18" s="42">
        <v>100</v>
      </c>
      <c r="AH18" s="42" t="s">
        <v>210</v>
      </c>
      <c r="AI18" s="42">
        <v>0</v>
      </c>
      <c r="AJ18" s="42"/>
    </row>
    <row r="19" spans="2:36" x14ac:dyDescent="0.3">
      <c r="B19" s="3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27"/>
      <c r="AG19" s="27"/>
      <c r="AH19" s="27"/>
      <c r="AI19" s="27"/>
      <c r="AJ19" s="27"/>
    </row>
    <row r="20" spans="2:36" hidden="1" x14ac:dyDescent="0.3">
      <c r="B20" s="3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27"/>
      <c r="AG20" s="27"/>
      <c r="AH20" s="27"/>
      <c r="AI20" s="27"/>
      <c r="AJ20" s="27"/>
    </row>
    <row r="21" spans="2:36" x14ac:dyDescent="0.3">
      <c r="B21" s="3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27"/>
      <c r="AG21" s="27"/>
      <c r="AH21" s="27"/>
      <c r="AI21" s="27"/>
      <c r="AJ21" s="27"/>
    </row>
    <row r="22" spans="2:36" x14ac:dyDescent="0.3">
      <c r="B22" s="6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27"/>
      <c r="AG22" s="27"/>
      <c r="AH22" s="27"/>
      <c r="AI22" s="27"/>
      <c r="AJ22" s="27"/>
    </row>
    <row r="23" spans="2:36" x14ac:dyDescent="0.3"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27"/>
      <c r="AG23" s="27"/>
      <c r="AH23" s="27"/>
      <c r="AI23" s="27"/>
      <c r="AJ23" s="27"/>
    </row>
    <row r="24" spans="2:36" x14ac:dyDescent="0.3">
      <c r="B24" s="6"/>
      <c r="C24" s="15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27"/>
      <c r="AG24" s="27"/>
      <c r="AH24" s="27"/>
      <c r="AI24" s="27"/>
      <c r="AJ24" s="27"/>
    </row>
    <row r="25" spans="2:36" x14ac:dyDescent="0.3">
      <c r="B25" s="3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27"/>
      <c r="AG25" s="27"/>
      <c r="AH25" s="27"/>
      <c r="AI25" s="27"/>
      <c r="AJ25" s="27"/>
    </row>
    <row r="26" spans="2:36" x14ac:dyDescent="0.3">
      <c r="B26" s="3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27"/>
      <c r="AG26" s="27"/>
      <c r="AH26" s="27"/>
      <c r="AI26" s="27"/>
      <c r="AJ26" s="27"/>
    </row>
    <row r="27" spans="2:36" x14ac:dyDescent="0.3">
      <c r="B27" s="3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27"/>
      <c r="AG27" s="27"/>
      <c r="AH27" s="27"/>
      <c r="AI27" s="27"/>
      <c r="AJ27" s="27"/>
    </row>
    <row r="28" spans="2:36" x14ac:dyDescent="0.3">
      <c r="B28" s="3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27"/>
      <c r="AG28" s="27"/>
      <c r="AH28" s="27"/>
      <c r="AI28" s="27"/>
      <c r="AJ28" s="27"/>
    </row>
    <row r="29" spans="2:36" x14ac:dyDescent="0.3">
      <c r="B29" s="3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27"/>
      <c r="AG29" s="27"/>
      <c r="AH29" s="27"/>
      <c r="AI29" s="27"/>
      <c r="AJ29" s="27"/>
    </row>
    <row r="30" spans="2:36" x14ac:dyDescent="0.3">
      <c r="B30" s="3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27"/>
      <c r="AG30" s="27"/>
      <c r="AH30" s="27"/>
      <c r="AI30" s="27"/>
      <c r="AJ30" s="27"/>
    </row>
    <row r="31" spans="2:36" x14ac:dyDescent="0.3">
      <c r="B31" s="6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27"/>
      <c r="AG31" s="27"/>
      <c r="AH31" s="27"/>
      <c r="AI31" s="27"/>
      <c r="AJ31" s="27"/>
    </row>
    <row r="32" spans="2:36" x14ac:dyDescent="0.3">
      <c r="B32" s="6"/>
      <c r="C32" s="8"/>
      <c r="D32" s="8"/>
      <c r="E32" s="8"/>
      <c r="F32" s="8"/>
      <c r="G32" s="8"/>
      <c r="H32" s="8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27"/>
      <c r="AG32" s="27"/>
      <c r="AH32" s="27"/>
      <c r="AI32" s="27"/>
      <c r="AJ32" s="27"/>
    </row>
  </sheetData>
  <mergeCells count="48">
    <mergeCell ref="AE9:AE10"/>
    <mergeCell ref="Y8:Y10"/>
    <mergeCell ref="Z8:AA8"/>
    <mergeCell ref="AB8:AB10"/>
    <mergeCell ref="AC8:AE8"/>
    <mergeCell ref="AC9:AC10"/>
    <mergeCell ref="W9:W10"/>
    <mergeCell ref="X9:X10"/>
    <mergeCell ref="Z9:Z10"/>
    <mergeCell ref="AA9:AA10"/>
    <mergeCell ref="AD9:AD10"/>
    <mergeCell ref="R8:R10"/>
    <mergeCell ref="S8:S10"/>
    <mergeCell ref="T8:T10"/>
    <mergeCell ref="U8:U10"/>
    <mergeCell ref="V9:V10"/>
    <mergeCell ref="N8:N10"/>
    <mergeCell ref="O8:O10"/>
    <mergeCell ref="AJ6:AJ10"/>
    <mergeCell ref="M7:M10"/>
    <mergeCell ref="N7:P7"/>
    <mergeCell ref="Q7:Q10"/>
    <mergeCell ref="R7:T7"/>
    <mergeCell ref="U7:X7"/>
    <mergeCell ref="AB6:AE6"/>
    <mergeCell ref="AB7:AE7"/>
    <mergeCell ref="V8:X8"/>
    <mergeCell ref="AF6:AF10"/>
    <mergeCell ref="AG6:AG10"/>
    <mergeCell ref="AH6:AH10"/>
    <mergeCell ref="AI6:AI10"/>
    <mergeCell ref="P8:P10"/>
    <mergeCell ref="C3:W3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P6"/>
    <mergeCell ref="Q6:T6"/>
    <mergeCell ref="U6:AA6"/>
    <mergeCell ref="Y7:A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2"/>
  <sheetViews>
    <sheetView tabSelected="1" workbookViewId="0">
      <selection activeCell="M6" sqref="M6"/>
    </sheetView>
  </sheetViews>
  <sheetFormatPr defaultRowHeight="15" x14ac:dyDescent="0.25"/>
  <cols>
    <col min="1" max="2" width="9.140625" style="19"/>
    <col min="3" max="3" width="29" style="19" customWidth="1"/>
    <col min="4" max="4" width="10.5703125" style="19" customWidth="1"/>
    <col min="5" max="5" width="22.28515625" style="19" customWidth="1"/>
    <col min="6" max="6" width="19.85546875" style="19" customWidth="1"/>
    <col min="7" max="7" width="17.5703125" style="19" customWidth="1"/>
    <col min="8" max="8" width="17.28515625" style="19" customWidth="1"/>
    <col min="9" max="9" width="17" style="19" customWidth="1"/>
    <col min="10" max="10" width="15.140625" style="19" customWidth="1"/>
    <col min="11" max="11" width="16.7109375" style="19" customWidth="1"/>
    <col min="12" max="12" width="16.5703125" style="19" customWidth="1"/>
    <col min="13" max="15" width="14.7109375" style="19" customWidth="1"/>
    <col min="16" max="16" width="26" style="19" customWidth="1"/>
    <col min="17" max="17" width="19" style="19" customWidth="1"/>
    <col min="18" max="18" width="17.85546875" style="19" customWidth="1"/>
    <col min="19" max="16384" width="9.140625" style="19"/>
  </cols>
  <sheetData>
    <row r="1" spans="2:18" ht="18.75" x14ac:dyDescent="0.3">
      <c r="P1" s="1" t="s">
        <v>161</v>
      </c>
    </row>
    <row r="2" spans="2:18" ht="71.25" customHeight="1" x14ac:dyDescent="0.4">
      <c r="C2" s="56" t="s">
        <v>156</v>
      </c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31"/>
    </row>
    <row r="5" spans="2:18" ht="105" x14ac:dyDescent="0.25">
      <c r="B5" s="21" t="s">
        <v>3</v>
      </c>
      <c r="C5" s="22" t="s">
        <v>129</v>
      </c>
      <c r="D5" s="22" t="s">
        <v>130</v>
      </c>
      <c r="E5" s="22" t="s">
        <v>131</v>
      </c>
      <c r="F5" s="22" t="s">
        <v>132</v>
      </c>
      <c r="G5" s="22" t="s">
        <v>133</v>
      </c>
      <c r="H5" s="22" t="s">
        <v>134</v>
      </c>
      <c r="I5" s="22" t="s">
        <v>11</v>
      </c>
      <c r="J5" s="22" t="s">
        <v>135</v>
      </c>
      <c r="K5" s="22" t="s">
        <v>136</v>
      </c>
      <c r="L5" s="22" t="s">
        <v>137</v>
      </c>
      <c r="M5" s="22" t="s">
        <v>138</v>
      </c>
      <c r="N5" s="22" t="s">
        <v>139</v>
      </c>
      <c r="O5" s="22" t="s">
        <v>140</v>
      </c>
      <c r="P5" s="22" t="s">
        <v>141</v>
      </c>
      <c r="Q5" s="22" t="s">
        <v>142</v>
      </c>
      <c r="R5" s="22" t="s">
        <v>15</v>
      </c>
    </row>
    <row r="6" spans="2:18" x14ac:dyDescent="0.25"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  <c r="K6" s="21">
        <v>10</v>
      </c>
      <c r="L6" s="21">
        <v>11</v>
      </c>
      <c r="M6" s="21">
        <v>12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</row>
    <row r="7" spans="2:18" ht="60" x14ac:dyDescent="0.25">
      <c r="B7" s="23">
        <v>1</v>
      </c>
      <c r="C7" s="38" t="s">
        <v>163</v>
      </c>
      <c r="D7" s="21"/>
      <c r="E7" s="21" t="s">
        <v>190</v>
      </c>
      <c r="F7" s="21"/>
      <c r="G7" s="21"/>
      <c r="H7" s="21" t="s">
        <v>164</v>
      </c>
      <c r="I7" s="37" t="s">
        <v>165</v>
      </c>
      <c r="J7" s="37"/>
      <c r="K7" s="37"/>
      <c r="L7" s="37">
        <v>2022</v>
      </c>
      <c r="M7" s="37">
        <v>2022</v>
      </c>
      <c r="N7" s="37"/>
      <c r="O7" s="37">
        <f>369.097+382</f>
        <v>751.09699999999998</v>
      </c>
      <c r="P7" s="37">
        <f>369.097+382</f>
        <v>751.09699999999998</v>
      </c>
      <c r="Q7" s="37" t="s">
        <v>189</v>
      </c>
      <c r="R7" s="38">
        <v>0</v>
      </c>
    </row>
    <row r="8" spans="2:18" ht="75" x14ac:dyDescent="0.25">
      <c r="B8" s="23">
        <v>2</v>
      </c>
      <c r="C8" s="38" t="s">
        <v>168</v>
      </c>
      <c r="D8" s="21"/>
      <c r="E8" s="21" t="s">
        <v>190</v>
      </c>
      <c r="F8" s="21"/>
      <c r="G8" s="21"/>
      <c r="H8" s="21" t="s">
        <v>164</v>
      </c>
      <c r="I8" s="37" t="s">
        <v>169</v>
      </c>
      <c r="J8" s="37"/>
      <c r="K8" s="37"/>
      <c r="L8" s="37">
        <v>2022</v>
      </c>
      <c r="M8" s="37">
        <v>2022</v>
      </c>
      <c r="N8" s="37"/>
      <c r="O8" s="37">
        <v>628</v>
      </c>
      <c r="P8" s="37">
        <v>628</v>
      </c>
      <c r="Q8" s="37" t="s">
        <v>189</v>
      </c>
      <c r="R8" s="38">
        <v>0</v>
      </c>
    </row>
    <row r="9" spans="2:18" ht="90" x14ac:dyDescent="0.25">
      <c r="B9" s="23">
        <v>3</v>
      </c>
      <c r="C9" s="38" t="s">
        <v>191</v>
      </c>
      <c r="D9" s="21"/>
      <c r="E9" s="21" t="s">
        <v>190</v>
      </c>
      <c r="F9" s="21"/>
      <c r="G9" s="21"/>
      <c r="H9" s="21" t="s">
        <v>192</v>
      </c>
      <c r="I9" s="37"/>
      <c r="J9" s="37"/>
      <c r="K9" s="37"/>
      <c r="L9" s="37">
        <v>2022</v>
      </c>
      <c r="M9" s="37">
        <v>2022</v>
      </c>
      <c r="N9" s="37"/>
      <c r="O9" s="37">
        <v>319.87</v>
      </c>
      <c r="P9" s="37">
        <v>319.87</v>
      </c>
      <c r="Q9" s="37" t="s">
        <v>189</v>
      </c>
      <c r="R9" s="38">
        <v>0</v>
      </c>
    </row>
    <row r="10" spans="2:18" ht="75" x14ac:dyDescent="0.25">
      <c r="B10" s="23">
        <v>4</v>
      </c>
      <c r="C10" s="38" t="s">
        <v>193</v>
      </c>
      <c r="D10" s="21"/>
      <c r="E10" s="21" t="s">
        <v>190</v>
      </c>
      <c r="F10" s="21"/>
      <c r="G10" s="21"/>
      <c r="H10" s="21" t="s">
        <v>164</v>
      </c>
      <c r="I10" s="37" t="s">
        <v>195</v>
      </c>
      <c r="J10" s="37"/>
      <c r="K10" s="37"/>
      <c r="L10" s="37">
        <v>2022</v>
      </c>
      <c r="M10" s="37">
        <v>2022</v>
      </c>
      <c r="N10" s="37"/>
      <c r="O10" s="37">
        <v>2379.21</v>
      </c>
      <c r="P10" s="37">
        <v>2379.21</v>
      </c>
      <c r="Q10" s="37" t="s">
        <v>189</v>
      </c>
      <c r="R10" s="38">
        <v>0</v>
      </c>
    </row>
    <row r="11" spans="2:18" ht="75" x14ac:dyDescent="0.25">
      <c r="B11" s="23">
        <v>5</v>
      </c>
      <c r="C11" s="38" t="s">
        <v>221</v>
      </c>
      <c r="D11" s="21"/>
      <c r="E11" s="21" t="s">
        <v>190</v>
      </c>
      <c r="F11" s="21"/>
      <c r="G11" s="21"/>
      <c r="H11" s="21" t="s">
        <v>164</v>
      </c>
      <c r="I11" s="37" t="s">
        <v>194</v>
      </c>
      <c r="J11" s="37"/>
      <c r="K11" s="37"/>
      <c r="L11" s="37">
        <v>2023</v>
      </c>
      <c r="M11" s="37">
        <v>2023</v>
      </c>
      <c r="N11" s="37"/>
      <c r="O11" s="37">
        <v>120</v>
      </c>
      <c r="P11" s="37">
        <v>120</v>
      </c>
      <c r="Q11" s="37" t="s">
        <v>189</v>
      </c>
      <c r="R11" s="38">
        <v>0</v>
      </c>
    </row>
    <row r="12" spans="2:18" ht="90" x14ac:dyDescent="0.25">
      <c r="B12" s="23">
        <v>6</v>
      </c>
      <c r="C12" s="39" t="s">
        <v>196</v>
      </c>
      <c r="D12" s="21"/>
      <c r="E12" s="21" t="s">
        <v>190</v>
      </c>
      <c r="F12" s="21"/>
      <c r="G12" s="21"/>
      <c r="H12" s="21" t="s">
        <v>192</v>
      </c>
      <c r="I12" s="37"/>
      <c r="J12" s="37"/>
      <c r="K12" s="37"/>
      <c r="L12" s="37">
        <v>2023</v>
      </c>
      <c r="M12" s="37">
        <v>2023</v>
      </c>
      <c r="N12" s="37"/>
      <c r="O12" s="37">
        <v>201.26</v>
      </c>
      <c r="P12" s="37">
        <v>201.26</v>
      </c>
      <c r="Q12" s="37" t="s">
        <v>189</v>
      </c>
      <c r="R12" s="38">
        <v>0</v>
      </c>
    </row>
    <row r="13" spans="2:18" x14ac:dyDescent="0.25">
      <c r="B13" s="23"/>
      <c r="C13" s="38"/>
      <c r="D13" s="21"/>
      <c r="E13" s="21"/>
      <c r="F13" s="21"/>
      <c r="G13" s="21"/>
      <c r="H13" s="21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2:18" x14ac:dyDescent="0.25">
      <c r="B14" s="23"/>
      <c r="C14" s="38"/>
      <c r="D14" s="21"/>
      <c r="E14" s="21"/>
      <c r="F14" s="21"/>
      <c r="G14" s="21"/>
      <c r="H14" s="21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2:18" x14ac:dyDescent="0.25">
      <c r="B15" s="23"/>
      <c r="C15" s="38"/>
      <c r="D15" s="21"/>
      <c r="E15" s="21"/>
      <c r="F15" s="21"/>
      <c r="G15" s="21"/>
      <c r="H15" s="21"/>
      <c r="I15" s="37"/>
      <c r="J15" s="37"/>
      <c r="K15" s="37"/>
      <c r="L15" s="37"/>
      <c r="M15" s="37"/>
      <c r="N15" s="37"/>
      <c r="O15" s="37"/>
      <c r="P15" s="37"/>
      <c r="Q15" s="37"/>
      <c r="R15" s="38"/>
    </row>
    <row r="16" spans="2:18" x14ac:dyDescent="0.25">
      <c r="B16" s="23"/>
      <c r="C16" s="38"/>
      <c r="D16" s="21"/>
      <c r="E16" s="21"/>
      <c r="F16" s="21"/>
      <c r="G16" s="21"/>
      <c r="H16" s="21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x14ac:dyDescent="0.25">
      <c r="B17" s="23"/>
      <c r="C17" s="38"/>
      <c r="D17" s="21"/>
      <c r="E17" s="21"/>
      <c r="F17" s="21"/>
      <c r="G17" s="21"/>
      <c r="H17" s="21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2:18" x14ac:dyDescent="0.25">
      <c r="B18" s="23"/>
      <c r="C18" s="38"/>
      <c r="D18" s="21"/>
      <c r="E18" s="21"/>
      <c r="F18" s="21"/>
      <c r="G18" s="21"/>
      <c r="H18" s="21"/>
      <c r="I18" s="37"/>
      <c r="J18" s="37"/>
      <c r="K18" s="37"/>
      <c r="L18" s="37"/>
      <c r="M18" s="37"/>
      <c r="N18" s="37"/>
      <c r="O18" s="37"/>
      <c r="P18" s="37"/>
      <c r="Q18" s="37"/>
      <c r="R18" s="38"/>
    </row>
    <row r="19" spans="2:18" x14ac:dyDescent="0.25">
      <c r="B19" s="23"/>
      <c r="C19" s="38"/>
      <c r="D19" s="21"/>
      <c r="E19" s="21"/>
      <c r="F19" s="21"/>
      <c r="G19" s="21"/>
      <c r="H19" s="21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x14ac:dyDescent="0.25">
      <c r="B20" s="23"/>
      <c r="C20" s="38"/>
      <c r="D20" s="21"/>
      <c r="E20" s="21"/>
      <c r="F20" s="21"/>
      <c r="G20" s="21"/>
      <c r="H20" s="21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2:18" x14ac:dyDescent="0.25">
      <c r="B21" s="23"/>
      <c r="C21" s="37"/>
      <c r="D21" s="21"/>
      <c r="E21" s="21"/>
      <c r="F21" s="21"/>
      <c r="G21" s="21"/>
      <c r="H21" s="21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r="22" spans="2:18" x14ac:dyDescent="0.25">
      <c r="B22" s="23" t="s">
        <v>143</v>
      </c>
      <c r="C22" s="21"/>
      <c r="D22" s="21"/>
      <c r="E22" s="21"/>
      <c r="F22" s="21"/>
      <c r="G22" s="21"/>
      <c r="H22" s="21"/>
      <c r="I22" s="37"/>
      <c r="J22" s="37"/>
      <c r="K22" s="37"/>
      <c r="L22" s="37"/>
      <c r="M22" s="37"/>
      <c r="N22" s="37"/>
      <c r="O22" s="37"/>
      <c r="P22" s="37"/>
      <c r="Q22" s="37"/>
      <c r="R22" s="38"/>
    </row>
  </sheetData>
  <mergeCells count="1">
    <mergeCell ref="C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Пр.1_СИБЭКО 2022</vt:lpstr>
      <vt:lpstr>Пр.2_НТСК 2022</vt:lpstr>
      <vt:lpstr>Пр.3_СИБЭКО 2023</vt:lpstr>
      <vt:lpstr>Пр.4_НТСК 2023</vt:lpstr>
      <vt:lpstr>Пр.5_СИБЭКО ремонты</vt:lpstr>
      <vt:lpstr>Пр.6_прочие ЕТО 2022 Схема</vt:lpstr>
      <vt:lpstr>Пр.7_прочие ЕТО 2023 Схема</vt:lpstr>
      <vt:lpstr>Пр.8_прочие ЕТО_ремонты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dcterms:created xsi:type="dcterms:W3CDTF">2024-03-03T08:04:43Z</dcterms:created>
  <dcterms:modified xsi:type="dcterms:W3CDTF">2024-04-04T08:31:47Z</dcterms:modified>
</cp:coreProperties>
</file>